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6960" windowWidth="15480" windowHeight="2400"/>
  </bookViews>
  <sheets>
    <sheet name="Calendar" sheetId="1" r:id="rId1"/>
  </sheets>
  <definedNames>
    <definedName name="_xlnm.Print_Area" localSheetId="0">Calendar!$E$2:$S$91</definedName>
  </definedNames>
  <calcPr calcId="124519"/>
</workbook>
</file>

<file path=xl/calcChain.xml><?xml version="1.0" encoding="utf-8"?>
<calcChain xmlns="http://schemas.openxmlformats.org/spreadsheetml/2006/main">
  <c r="K26" i="1"/>
  <c r="S26" s="1"/>
  <c r="J26"/>
  <c r="E6"/>
  <c r="F6" s="1"/>
  <c r="E9"/>
  <c r="E8"/>
  <c r="E7"/>
  <c r="S5"/>
  <c r="S36"/>
  <c r="S67" s="1"/>
  <c r="R5"/>
  <c r="R36" s="1"/>
  <c r="R67" s="1"/>
  <c r="Q5"/>
  <c r="Q36"/>
  <c r="Q67" s="1"/>
  <c r="P5"/>
  <c r="P36" s="1"/>
  <c r="P67" s="1"/>
  <c r="O5"/>
  <c r="O36"/>
  <c r="O67" s="1"/>
  <c r="N5"/>
  <c r="N36" s="1"/>
  <c r="N67" s="1"/>
  <c r="M5"/>
  <c r="M36"/>
  <c r="M67" s="1"/>
  <c r="K36"/>
  <c r="K67" s="1"/>
  <c r="J36"/>
  <c r="J67" s="1"/>
  <c r="I36"/>
  <c r="I67" s="1"/>
  <c r="H36"/>
  <c r="H67" s="1"/>
  <c r="G36"/>
  <c r="G67" s="1"/>
  <c r="F36"/>
  <c r="F67" s="1"/>
  <c r="E36"/>
  <c r="E67" s="1"/>
  <c r="W12"/>
  <c r="W10"/>
  <c r="W8"/>
  <c r="W11"/>
  <c r="W9"/>
  <c r="W7"/>
  <c r="E2" s="1"/>
  <c r="W18"/>
  <c r="W17"/>
  <c r="W16"/>
  <c r="W15"/>
  <c r="W14"/>
  <c r="W13"/>
  <c r="G6" l="1"/>
  <c r="F9"/>
  <c r="F8"/>
  <c r="F7"/>
  <c r="R26"/>
  <c r="K57"/>
  <c r="M6" l="1"/>
  <c r="N6" s="1"/>
  <c r="O6" s="1"/>
  <c r="P6" s="1"/>
  <c r="Q6" s="1"/>
  <c r="R6" s="1"/>
  <c r="S6" s="1"/>
  <c r="M10" s="1"/>
  <c r="N10" s="1"/>
  <c r="O10" s="1"/>
  <c r="P10" s="1"/>
  <c r="Q10" s="1"/>
  <c r="R10" s="1"/>
  <c r="S10" s="1"/>
  <c r="M14" s="1"/>
  <c r="N14" s="1"/>
  <c r="O14" s="1"/>
  <c r="P14" s="1"/>
  <c r="Q14" s="1"/>
  <c r="R14" s="1"/>
  <c r="S14" s="1"/>
  <c r="M18" s="1"/>
  <c r="N18" s="1"/>
  <c r="O18" s="1"/>
  <c r="P18" s="1"/>
  <c r="Q18" s="1"/>
  <c r="R18" s="1"/>
  <c r="S18" s="1"/>
  <c r="M22" s="1"/>
  <c r="N22" s="1"/>
  <c r="O22" s="1"/>
  <c r="P22" s="1"/>
  <c r="Q22" s="1"/>
  <c r="R22" s="1"/>
  <c r="S22" s="1"/>
  <c r="M26" s="1"/>
  <c r="N26" s="1"/>
  <c r="M28"/>
  <c r="R25"/>
  <c r="N25"/>
  <c r="Q24"/>
  <c r="M24"/>
  <c r="P23"/>
  <c r="S21"/>
  <c r="O21"/>
  <c r="R20"/>
  <c r="N20"/>
  <c r="Q19"/>
  <c r="M19"/>
  <c r="P17"/>
  <c r="N17"/>
  <c r="S16"/>
  <c r="Q16"/>
  <c r="O16"/>
  <c r="M16"/>
  <c r="R15"/>
  <c r="P15"/>
  <c r="N15"/>
  <c r="S13"/>
  <c r="Q13"/>
  <c r="O13"/>
  <c r="M13"/>
  <c r="R12"/>
  <c r="P12"/>
  <c r="N12"/>
  <c r="S11"/>
  <c r="Q11"/>
  <c r="O11"/>
  <c r="M11"/>
  <c r="R9"/>
  <c r="P9"/>
  <c r="N9"/>
  <c r="R8"/>
  <c r="P8"/>
  <c r="N8"/>
  <c r="R7"/>
  <c r="P7"/>
  <c r="N7"/>
  <c r="M8"/>
  <c r="M2"/>
  <c r="N29"/>
  <c r="N28"/>
  <c r="N27"/>
  <c r="S25"/>
  <c r="Q25"/>
  <c r="O25"/>
  <c r="M25"/>
  <c r="R24"/>
  <c r="P24"/>
  <c r="N24"/>
  <c r="S23"/>
  <c r="Q23"/>
  <c r="O23"/>
  <c r="M23"/>
  <c r="R21"/>
  <c r="P21"/>
  <c r="N21"/>
  <c r="S20"/>
  <c r="Q20"/>
  <c r="O20"/>
  <c r="M20"/>
  <c r="R19"/>
  <c r="P19"/>
  <c r="N19"/>
  <c r="S17"/>
  <c r="Q17"/>
  <c r="O17"/>
  <c r="M17"/>
  <c r="R16"/>
  <c r="P16"/>
  <c r="N16"/>
  <c r="S15"/>
  <c r="Q15"/>
  <c r="O15"/>
  <c r="M15"/>
  <c r="R13"/>
  <c r="P13"/>
  <c r="N13"/>
  <c r="S12"/>
  <c r="Q12"/>
  <c r="O12"/>
  <c r="M12"/>
  <c r="R11"/>
  <c r="P11"/>
  <c r="N11"/>
  <c r="S9"/>
  <c r="Q9"/>
  <c r="O9"/>
  <c r="S8"/>
  <c r="Q8"/>
  <c r="O8"/>
  <c r="S7"/>
  <c r="Q7"/>
  <c r="O7"/>
  <c r="M9"/>
  <c r="M7"/>
  <c r="H6"/>
  <c r="G9"/>
  <c r="G8"/>
  <c r="G7"/>
  <c r="S57"/>
  <c r="J57"/>
  <c r="E37" l="1"/>
  <c r="F37" s="1"/>
  <c r="G37" s="1"/>
  <c r="H37" s="1"/>
  <c r="I37" s="1"/>
  <c r="J37" s="1"/>
  <c r="K37" s="1"/>
  <c r="E41" s="1"/>
  <c r="F41" s="1"/>
  <c r="G41" s="1"/>
  <c r="H41" s="1"/>
  <c r="I41" s="1"/>
  <c r="J41" s="1"/>
  <c r="K41" s="1"/>
  <c r="E45" s="1"/>
  <c r="F45" s="1"/>
  <c r="G45" s="1"/>
  <c r="H45" s="1"/>
  <c r="I45" s="1"/>
  <c r="J45" s="1"/>
  <c r="K45" s="1"/>
  <c r="E49" s="1"/>
  <c r="F49" s="1"/>
  <c r="G49" s="1"/>
  <c r="H49" s="1"/>
  <c r="I49" s="1"/>
  <c r="J49" s="1"/>
  <c r="K49" s="1"/>
  <c r="E53" s="1"/>
  <c r="F53" s="1"/>
  <c r="G53" s="1"/>
  <c r="H53" s="1"/>
  <c r="I53" s="1"/>
  <c r="J53" s="1"/>
  <c r="K53" s="1"/>
  <c r="E57" s="1"/>
  <c r="F57" s="1"/>
  <c r="F59" s="1"/>
  <c r="J56"/>
  <c r="I55"/>
  <c r="J54"/>
  <c r="F54"/>
  <c r="I52"/>
  <c r="E52"/>
  <c r="H51"/>
  <c r="K50"/>
  <c r="G50"/>
  <c r="J48"/>
  <c r="F48"/>
  <c r="I47"/>
  <c r="E47"/>
  <c r="H46"/>
  <c r="K44"/>
  <c r="I44"/>
  <c r="G44"/>
  <c r="E44"/>
  <c r="J43"/>
  <c r="H43"/>
  <c r="F43"/>
  <c r="K42"/>
  <c r="I42"/>
  <c r="G42"/>
  <c r="E42"/>
  <c r="J40"/>
  <c r="H40"/>
  <c r="F40"/>
  <c r="J39"/>
  <c r="H39"/>
  <c r="F39"/>
  <c r="J38"/>
  <c r="H38"/>
  <c r="F38"/>
  <c r="E39"/>
  <c r="E60"/>
  <c r="E58"/>
  <c r="H56"/>
  <c r="K55"/>
  <c r="G55"/>
  <c r="K54"/>
  <c r="I54"/>
  <c r="G54"/>
  <c r="E54"/>
  <c r="J52"/>
  <c r="H52"/>
  <c r="F52"/>
  <c r="K51"/>
  <c r="I51"/>
  <c r="G51"/>
  <c r="E51"/>
  <c r="J50"/>
  <c r="H50"/>
  <c r="F50"/>
  <c r="K48"/>
  <c r="I48"/>
  <c r="G48"/>
  <c r="E48"/>
  <c r="J47"/>
  <c r="H47"/>
  <c r="F47"/>
  <c r="K46"/>
  <c r="I46"/>
  <c r="G46"/>
  <c r="E46"/>
  <c r="J44"/>
  <c r="H44"/>
  <c r="F44"/>
  <c r="K43"/>
  <c r="I43"/>
  <c r="G43"/>
  <c r="E43"/>
  <c r="J42"/>
  <c r="H42"/>
  <c r="F42"/>
  <c r="K40"/>
  <c r="I40"/>
  <c r="G40"/>
  <c r="K39"/>
  <c r="I39"/>
  <c r="G39"/>
  <c r="K38"/>
  <c r="I38"/>
  <c r="G38"/>
  <c r="E40"/>
  <c r="E38"/>
  <c r="R57"/>
  <c r="K88"/>
  <c r="M33"/>
  <c r="I6"/>
  <c r="H9"/>
  <c r="H8"/>
  <c r="H7"/>
  <c r="E33"/>
  <c r="R17"/>
  <c r="O19"/>
  <c r="S19"/>
  <c r="P20"/>
  <c r="M21"/>
  <c r="Q21"/>
  <c r="N23"/>
  <c r="R23"/>
  <c r="O24"/>
  <c r="S24"/>
  <c r="P25"/>
  <c r="M27"/>
  <c r="M29"/>
  <c r="H55" l="1"/>
  <c r="E56"/>
  <c r="I56"/>
  <c r="F58"/>
  <c r="F60"/>
  <c r="M37"/>
  <c r="N37" s="1"/>
  <c r="O37" s="1"/>
  <c r="P37" s="1"/>
  <c r="Q37" s="1"/>
  <c r="R37" s="1"/>
  <c r="S37" s="1"/>
  <c r="M41" s="1"/>
  <c r="N41" s="1"/>
  <c r="O41" s="1"/>
  <c r="P41" s="1"/>
  <c r="Q41" s="1"/>
  <c r="R41" s="1"/>
  <c r="S41" s="1"/>
  <c r="M45" s="1"/>
  <c r="N45" s="1"/>
  <c r="O45" s="1"/>
  <c r="P45" s="1"/>
  <c r="Q45" s="1"/>
  <c r="R45" s="1"/>
  <c r="S45" s="1"/>
  <c r="M49" s="1"/>
  <c r="N49" s="1"/>
  <c r="O49" s="1"/>
  <c r="P49" s="1"/>
  <c r="Q49" s="1"/>
  <c r="R49" s="1"/>
  <c r="S49" s="1"/>
  <c r="M53" s="1"/>
  <c r="N53" s="1"/>
  <c r="O53" s="1"/>
  <c r="P53" s="1"/>
  <c r="Q53" s="1"/>
  <c r="R53" s="1"/>
  <c r="S53" s="1"/>
  <c r="M57" s="1"/>
  <c r="N57" s="1"/>
  <c r="N60" s="1"/>
  <c r="M59"/>
  <c r="R56"/>
  <c r="N56"/>
  <c r="Q55"/>
  <c r="M55"/>
  <c r="P54"/>
  <c r="S52"/>
  <c r="O52"/>
  <c r="R51"/>
  <c r="N51"/>
  <c r="Q50"/>
  <c r="M50"/>
  <c r="P48"/>
  <c r="S47"/>
  <c r="O47"/>
  <c r="R46"/>
  <c r="N46"/>
  <c r="Q44"/>
  <c r="M44"/>
  <c r="P43"/>
  <c r="S42"/>
  <c r="O42"/>
  <c r="R40"/>
  <c r="N40"/>
  <c r="P39"/>
  <c r="R38"/>
  <c r="N38"/>
  <c r="J6"/>
  <c r="I9"/>
  <c r="I8"/>
  <c r="I7"/>
  <c r="S88"/>
  <c r="J88"/>
  <c r="E64"/>
  <c r="F46"/>
  <c r="J46"/>
  <c r="G47"/>
  <c r="K47"/>
  <c r="H48"/>
  <c r="E50"/>
  <c r="I50"/>
  <c r="F51"/>
  <c r="J51"/>
  <c r="G52"/>
  <c r="K52"/>
  <c r="H54"/>
  <c r="E55"/>
  <c r="F56"/>
  <c r="E59"/>
  <c r="F55"/>
  <c r="J55"/>
  <c r="G56"/>
  <c r="K56"/>
  <c r="K6" l="1"/>
  <c r="J9"/>
  <c r="J8"/>
  <c r="J7"/>
  <c r="E68"/>
  <c r="F68" s="1"/>
  <c r="G68" s="1"/>
  <c r="H68" s="1"/>
  <c r="I68" s="1"/>
  <c r="J68" s="1"/>
  <c r="K68" s="1"/>
  <c r="E72" s="1"/>
  <c r="F72" s="1"/>
  <c r="G72" s="1"/>
  <c r="H72" s="1"/>
  <c r="I72" s="1"/>
  <c r="J72" s="1"/>
  <c r="K72" s="1"/>
  <c r="E76" s="1"/>
  <c r="F76" s="1"/>
  <c r="G76" s="1"/>
  <c r="H76" s="1"/>
  <c r="I76" s="1"/>
  <c r="J76" s="1"/>
  <c r="K76" s="1"/>
  <c r="E80" s="1"/>
  <c r="F80" s="1"/>
  <c r="G80" s="1"/>
  <c r="H80" s="1"/>
  <c r="I80" s="1"/>
  <c r="J80" s="1"/>
  <c r="K80" s="1"/>
  <c r="E84" s="1"/>
  <c r="F84" s="1"/>
  <c r="G84" s="1"/>
  <c r="H84" s="1"/>
  <c r="I84" s="1"/>
  <c r="J84" s="1"/>
  <c r="K84" s="1"/>
  <c r="E88" s="1"/>
  <c r="F88" s="1"/>
  <c r="F90" s="1"/>
  <c r="E90"/>
  <c r="J87"/>
  <c r="F87"/>
  <c r="I86"/>
  <c r="E86"/>
  <c r="H85"/>
  <c r="K83"/>
  <c r="G83"/>
  <c r="J82"/>
  <c r="F82"/>
  <c r="I81"/>
  <c r="E81"/>
  <c r="H79"/>
  <c r="K78"/>
  <c r="G78"/>
  <c r="J77"/>
  <c r="F77"/>
  <c r="I75"/>
  <c r="E75"/>
  <c r="H74"/>
  <c r="K73"/>
  <c r="G73"/>
  <c r="J71"/>
  <c r="F71"/>
  <c r="H70"/>
  <c r="J69"/>
  <c r="F69"/>
  <c r="M40"/>
  <c r="P38"/>
  <c r="N39"/>
  <c r="R39"/>
  <c r="P40"/>
  <c r="M42"/>
  <c r="Q42"/>
  <c r="N43"/>
  <c r="R43"/>
  <c r="O44"/>
  <c r="S44"/>
  <c r="P46"/>
  <c r="M47"/>
  <c r="Q47"/>
  <c r="N48"/>
  <c r="R48"/>
  <c r="O50"/>
  <c r="S50"/>
  <c r="P51"/>
  <c r="M52"/>
  <c r="Q52"/>
  <c r="N54"/>
  <c r="R54"/>
  <c r="O55"/>
  <c r="S55"/>
  <c r="P56"/>
  <c r="M58"/>
  <c r="M60"/>
  <c r="M39"/>
  <c r="O38"/>
  <c r="S38"/>
  <c r="Q39"/>
  <c r="O40"/>
  <c r="S40"/>
  <c r="P42"/>
  <c r="M43"/>
  <c r="Q43"/>
  <c r="N44"/>
  <c r="R44"/>
  <c r="O46"/>
  <c r="S46"/>
  <c r="P47"/>
  <c r="M48"/>
  <c r="Q48"/>
  <c r="N50"/>
  <c r="R50"/>
  <c r="O51"/>
  <c r="S51"/>
  <c r="P52"/>
  <c r="M54"/>
  <c r="Q54"/>
  <c r="N55"/>
  <c r="R55"/>
  <c r="O56"/>
  <c r="S56"/>
  <c r="N59"/>
  <c r="R88"/>
  <c r="M38"/>
  <c r="Q38"/>
  <c r="O39"/>
  <c r="S39"/>
  <c r="Q40"/>
  <c r="N42"/>
  <c r="R42"/>
  <c r="O43"/>
  <c r="S43"/>
  <c r="P44"/>
  <c r="M46"/>
  <c r="Q46"/>
  <c r="N47"/>
  <c r="R47"/>
  <c r="O48"/>
  <c r="S48"/>
  <c r="P50"/>
  <c r="M51"/>
  <c r="Q51"/>
  <c r="N52"/>
  <c r="R52"/>
  <c r="O54"/>
  <c r="S54"/>
  <c r="P55"/>
  <c r="M56"/>
  <c r="Q56"/>
  <c r="N58"/>
  <c r="E10" l="1"/>
  <c r="K9"/>
  <c r="K8"/>
  <c r="K7"/>
  <c r="E71"/>
  <c r="I69"/>
  <c r="G70"/>
  <c r="K70"/>
  <c r="I71"/>
  <c r="F73"/>
  <c r="J73"/>
  <c r="G74"/>
  <c r="K74"/>
  <c r="H75"/>
  <c r="E77"/>
  <c r="I77"/>
  <c r="F78"/>
  <c r="J78"/>
  <c r="G79"/>
  <c r="K79"/>
  <c r="H81"/>
  <c r="E82"/>
  <c r="I82"/>
  <c r="F83"/>
  <c r="J83"/>
  <c r="G85"/>
  <c r="K85"/>
  <c r="H86"/>
  <c r="E87"/>
  <c r="I87"/>
  <c r="F89"/>
  <c r="F91"/>
  <c r="N90"/>
  <c r="S87"/>
  <c r="O87"/>
  <c r="R86"/>
  <c r="N86"/>
  <c r="Q85"/>
  <c r="M85"/>
  <c r="P83"/>
  <c r="S82"/>
  <c r="O82"/>
  <c r="R81"/>
  <c r="N81"/>
  <c r="Q79"/>
  <c r="M79"/>
  <c r="P78"/>
  <c r="S77"/>
  <c r="O77"/>
  <c r="R75"/>
  <c r="N75"/>
  <c r="Q74"/>
  <c r="M74"/>
  <c r="P73"/>
  <c r="S71"/>
  <c r="O71"/>
  <c r="Q70"/>
  <c r="S69"/>
  <c r="O69"/>
  <c r="M69"/>
  <c r="M68"/>
  <c r="N68" s="1"/>
  <c r="O68" s="1"/>
  <c r="P68" s="1"/>
  <c r="Q68" s="1"/>
  <c r="R68" s="1"/>
  <c r="S68" s="1"/>
  <c r="M72" s="1"/>
  <c r="N72" s="1"/>
  <c r="O72" s="1"/>
  <c r="P72" s="1"/>
  <c r="Q72" s="1"/>
  <c r="R72" s="1"/>
  <c r="S72" s="1"/>
  <c r="M76" s="1"/>
  <c r="N76" s="1"/>
  <c r="O76" s="1"/>
  <c r="P76" s="1"/>
  <c r="Q76" s="1"/>
  <c r="R76" s="1"/>
  <c r="S76" s="1"/>
  <c r="M80" s="1"/>
  <c r="N80" s="1"/>
  <c r="O80" s="1"/>
  <c r="P80" s="1"/>
  <c r="Q80" s="1"/>
  <c r="R80" s="1"/>
  <c r="S80" s="1"/>
  <c r="M84" s="1"/>
  <c r="N84" s="1"/>
  <c r="O84" s="1"/>
  <c r="P84" s="1"/>
  <c r="Q84" s="1"/>
  <c r="R84" s="1"/>
  <c r="S84" s="1"/>
  <c r="M88" s="1"/>
  <c r="N88" s="1"/>
  <c r="N91" s="1"/>
  <c r="M91"/>
  <c r="M90"/>
  <c r="M89"/>
  <c r="R87"/>
  <c r="P87"/>
  <c r="N87"/>
  <c r="S86"/>
  <c r="Q86"/>
  <c r="O86"/>
  <c r="M86"/>
  <c r="R85"/>
  <c r="P85"/>
  <c r="N85"/>
  <c r="S83"/>
  <c r="Q83"/>
  <c r="O83"/>
  <c r="M83"/>
  <c r="R82"/>
  <c r="P82"/>
  <c r="N82"/>
  <c r="S81"/>
  <c r="Q81"/>
  <c r="O81"/>
  <c r="M81"/>
  <c r="R79"/>
  <c r="P79"/>
  <c r="N79"/>
  <c r="S78"/>
  <c r="Q78"/>
  <c r="O78"/>
  <c r="M78"/>
  <c r="R77"/>
  <c r="P77"/>
  <c r="N77"/>
  <c r="S75"/>
  <c r="Q75"/>
  <c r="O75"/>
  <c r="M75"/>
  <c r="R74"/>
  <c r="P74"/>
  <c r="N74"/>
  <c r="S73"/>
  <c r="Q73"/>
  <c r="O73"/>
  <c r="M73"/>
  <c r="R71"/>
  <c r="P71"/>
  <c r="N71"/>
  <c r="R70"/>
  <c r="P70"/>
  <c r="N70"/>
  <c r="R69"/>
  <c r="P69"/>
  <c r="N69"/>
  <c r="M70"/>
  <c r="M64"/>
  <c r="E70"/>
  <c r="H69"/>
  <c r="F70"/>
  <c r="J70"/>
  <c r="H71"/>
  <c r="E73"/>
  <c r="I73"/>
  <c r="F74"/>
  <c r="J74"/>
  <c r="G75"/>
  <c r="K75"/>
  <c r="H77"/>
  <c r="E78"/>
  <c r="I78"/>
  <c r="F79"/>
  <c r="J79"/>
  <c r="G81"/>
  <c r="K81"/>
  <c r="H82"/>
  <c r="E83"/>
  <c r="I83"/>
  <c r="F85"/>
  <c r="J85"/>
  <c r="G86"/>
  <c r="K86"/>
  <c r="H87"/>
  <c r="E89"/>
  <c r="E91"/>
  <c r="E69"/>
  <c r="G69"/>
  <c r="K69"/>
  <c r="I70"/>
  <c r="G71"/>
  <c r="K71"/>
  <c r="H73"/>
  <c r="E74"/>
  <c r="I74"/>
  <c r="F75"/>
  <c r="J75"/>
  <c r="G77"/>
  <c r="K77"/>
  <c r="H78"/>
  <c r="E79"/>
  <c r="I79"/>
  <c r="F81"/>
  <c r="J81"/>
  <c r="G82"/>
  <c r="K82"/>
  <c r="H83"/>
  <c r="E85"/>
  <c r="I85"/>
  <c r="F86"/>
  <c r="J86"/>
  <c r="G87"/>
  <c r="K87"/>
  <c r="F10" l="1"/>
  <c r="E13"/>
  <c r="E11"/>
  <c r="E12"/>
  <c r="M71"/>
  <c r="Q69"/>
  <c r="O70"/>
  <c r="S70"/>
  <c r="Q71"/>
  <c r="N73"/>
  <c r="R73"/>
  <c r="O74"/>
  <c r="S74"/>
  <c r="P75"/>
  <c r="M77"/>
  <c r="Q77"/>
  <c r="N78"/>
  <c r="R78"/>
  <c r="O79"/>
  <c r="S79"/>
  <c r="P81"/>
  <c r="M82"/>
  <c r="Q82"/>
  <c r="N83"/>
  <c r="R83"/>
  <c r="O85"/>
  <c r="S85"/>
  <c r="P86"/>
  <c r="M87"/>
  <c r="Q87"/>
  <c r="N89"/>
  <c r="F12" l="1"/>
  <c r="G10"/>
  <c r="F13"/>
  <c r="F11"/>
  <c r="H10" l="1"/>
  <c r="G13"/>
  <c r="G11"/>
  <c r="G12"/>
  <c r="H12" l="1"/>
  <c r="I10"/>
  <c r="H13"/>
  <c r="H11"/>
  <c r="J10" l="1"/>
  <c r="I13"/>
  <c r="I11"/>
  <c r="I12"/>
  <c r="J12" l="1"/>
  <c r="K10"/>
  <c r="J13"/>
  <c r="J11"/>
  <c r="E14" l="1"/>
  <c r="K13"/>
  <c r="K11"/>
  <c r="K12"/>
  <c r="E16" l="1"/>
  <c r="F14"/>
  <c r="E17"/>
  <c r="E15"/>
  <c r="G14" l="1"/>
  <c r="F17"/>
  <c r="F15"/>
  <c r="F16"/>
  <c r="G16" l="1"/>
  <c r="H14"/>
  <c r="G17"/>
  <c r="G15"/>
  <c r="I14" l="1"/>
  <c r="H17"/>
  <c r="H15"/>
  <c r="H16"/>
  <c r="I16" l="1"/>
  <c r="J14"/>
  <c r="I17"/>
  <c r="I15"/>
  <c r="K14" l="1"/>
  <c r="J17"/>
  <c r="J15"/>
  <c r="J16"/>
  <c r="K16" l="1"/>
  <c r="E18"/>
  <c r="K17"/>
  <c r="K15"/>
  <c r="F18" l="1"/>
  <c r="E21"/>
  <c r="E19"/>
  <c r="E20"/>
  <c r="F20" l="1"/>
  <c r="G18"/>
  <c r="F21"/>
  <c r="F19"/>
  <c r="H18" l="1"/>
  <c r="G21"/>
  <c r="G19"/>
  <c r="G20"/>
  <c r="H20" l="1"/>
  <c r="I18"/>
  <c r="H21"/>
  <c r="H19"/>
  <c r="J18" l="1"/>
  <c r="I21"/>
  <c r="I19"/>
  <c r="I20"/>
  <c r="J20" l="1"/>
  <c r="K18"/>
  <c r="J21"/>
  <c r="J19"/>
  <c r="E22" l="1"/>
  <c r="K21"/>
  <c r="K19"/>
  <c r="K20"/>
  <c r="E24" l="1"/>
  <c r="F22"/>
  <c r="E25"/>
  <c r="E23"/>
  <c r="G22" l="1"/>
  <c r="F25"/>
  <c r="F23"/>
  <c r="F24"/>
  <c r="G24" l="1"/>
  <c r="H22"/>
  <c r="G25"/>
  <c r="G23"/>
  <c r="I22" l="1"/>
  <c r="H25"/>
  <c r="H23"/>
  <c r="H24"/>
  <c r="I24" l="1"/>
  <c r="J22"/>
  <c r="I25"/>
  <c r="I23"/>
  <c r="K22" l="1"/>
  <c r="J25"/>
  <c r="J23"/>
  <c r="J24"/>
  <c r="K24" l="1"/>
  <c r="E26"/>
  <c r="K25"/>
  <c r="K23"/>
  <c r="F26" l="1"/>
  <c r="E29"/>
  <c r="E28"/>
  <c r="E27"/>
  <c r="F29" l="1"/>
  <c r="F28"/>
  <c r="F27"/>
</calcChain>
</file>

<file path=xl/sharedStrings.xml><?xml version="1.0" encoding="utf-8"?>
<sst xmlns="http://schemas.openxmlformats.org/spreadsheetml/2006/main" count="88" uniqueCount="87">
  <si>
    <t>Sunday</t>
  </si>
  <si>
    <t>Monday</t>
  </si>
  <si>
    <t>Tuesday</t>
  </si>
  <si>
    <t>Wednesday</t>
  </si>
  <si>
    <t>Thursday</t>
  </si>
  <si>
    <t>Friday</t>
  </si>
  <si>
    <t>Saturday</t>
  </si>
  <si>
    <t>March</t>
  </si>
  <si>
    <t>January</t>
  </si>
  <si>
    <t>YEAR</t>
  </si>
  <si>
    <t>February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</si>
  <si>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</si>
  <si>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</si>
  <si>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</si>
  <si>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</si>
  <si>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</si>
  <si>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</si>
  <si>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</si>
  <si>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</si>
  <si>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</si>
  <si>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NO</t>
  </si>
  <si>
    <t>DATE</t>
  </si>
  <si>
    <t>EVENT</t>
  </si>
  <si>
    <t>Month References</t>
  </si>
  <si>
    <t>START MONTH</t>
  </si>
  <si>
    <t>Roma vs Milan</t>
  </si>
  <si>
    <t>Milan vs Fiorentina</t>
  </si>
  <si>
    <t>Bologna vs Milan</t>
  </si>
  <si>
    <t>Milan vs Genoa</t>
  </si>
  <si>
    <t>Lazio vs Milan</t>
  </si>
  <si>
    <t>Milan vs Reggina</t>
  </si>
  <si>
    <t>Inter vs Milan</t>
  </si>
  <si>
    <t>Milan vs Cagliari</t>
  </si>
  <si>
    <t>Sampdoria vs Milan</t>
  </si>
  <si>
    <t>Milan vs Atalanta</t>
  </si>
  <si>
    <t>Siena vs Milan</t>
  </si>
  <si>
    <t>Napoli vs Milan</t>
  </si>
  <si>
    <t>Milan vs Lecce</t>
  </si>
  <si>
    <t>Chievo vs Milan</t>
  </si>
  <si>
    <t>Milan vs Torino</t>
  </si>
  <si>
    <t>Milan vs Palermo</t>
  </si>
  <si>
    <t>Catania vs Milan</t>
  </si>
  <si>
    <t>Milan vs Juventus</t>
  </si>
  <si>
    <t>Udinese vs Milan</t>
  </si>
  <si>
    <t>Milan vs Roma</t>
  </si>
  <si>
    <t>Fiorentina vs Milan</t>
  </si>
  <si>
    <t>MU vs Chelsea</t>
  </si>
  <si>
    <t>Bolton vs MU</t>
  </si>
  <si>
    <t>West Brom vs MU</t>
  </si>
  <si>
    <t>MU vs Everton</t>
  </si>
  <si>
    <t>West Ham vs MU</t>
  </si>
  <si>
    <t>MU vs Blackburn Rovers</t>
  </si>
  <si>
    <t>MU vs Portsmouth</t>
  </si>
  <si>
    <t>Newcastle vs MU</t>
  </si>
  <si>
    <t>MU vs Liverpool</t>
  </si>
  <si>
    <t>Fulham vs MU</t>
  </si>
  <si>
    <t>MU vs Aston Villa</t>
  </si>
  <si>
    <t>Sunderland vs MU</t>
  </si>
  <si>
    <t>Wigan vs MU</t>
  </si>
  <si>
    <t>MU vs Tottenham Hotspur</t>
  </si>
  <si>
    <t>Middlesbrough vs MU</t>
  </si>
  <si>
    <t>MU vs Manchester City</t>
  </si>
  <si>
    <t>MU vs Arsenal</t>
  </si>
  <si>
    <t>Hull City vs MU</t>
  </si>
  <si>
    <t>Barcelona vs Mallorca</t>
  </si>
  <si>
    <t>Osasuna vs Barcelona</t>
  </si>
  <si>
    <t>Barcelona vs La Coruna</t>
  </si>
  <si>
    <t>Barcelona vs Numancia</t>
  </si>
  <si>
    <t>Santander vs Barcelona</t>
  </si>
  <si>
    <t>Barcelona vs Sporting</t>
  </si>
  <si>
    <t>Real Betis vs Barcelona</t>
  </si>
  <si>
    <t>Barcelona vs Espanyol</t>
  </si>
  <si>
    <t>Atletico Madrid vs Barcelona</t>
  </si>
  <si>
    <t>Barcelona vs Athletic Bilbao</t>
  </si>
  <si>
    <t>Almeria vs Barcelona</t>
  </si>
  <si>
    <t>Barcelona vs Málaga</t>
  </si>
  <si>
    <t>Valladolid vs Barcelona</t>
  </si>
  <si>
    <t>Barcelona vs Huelva</t>
  </si>
  <si>
    <t>Getafe vs Barcelona</t>
  </si>
  <si>
    <t>Barcelona vs Sevilla</t>
  </si>
  <si>
    <t>Valencia vs Barcelona</t>
  </si>
  <si>
    <t>Real Madrid vs Barcelona</t>
  </si>
  <si>
    <t>Barcelona vs Villarreal</t>
  </si>
  <si>
    <t>Mallorca vs Barcelona</t>
  </si>
  <si>
    <t>Barcelona vs Osasuna</t>
  </si>
  <si>
    <t>La Coruna vs Barcelona</t>
  </si>
  <si>
    <t>VISIT WWW.EXCELTEMPLATE.NET  FOR MORE EXCEL TEMPLATES</t>
  </si>
</sst>
</file>

<file path=xl/styles.xml><?xml version="1.0" encoding="utf-8"?>
<styleSheet xmlns="http://schemas.openxmlformats.org/spreadsheetml/2006/main">
  <numFmts count="2">
    <numFmt numFmtId="164" formatCode="m/d;@"/>
    <numFmt numFmtId="165" formatCode="[$-409]d\-mmm;@"/>
  </numFmts>
  <fonts count="8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Verdana"/>
      <family val="2"/>
    </font>
    <font>
      <sz val="10"/>
      <color indexed="9"/>
      <name val="Verdana"/>
      <family val="2"/>
    </font>
    <font>
      <b/>
      <sz val="10"/>
      <color indexed="12"/>
      <name val="Verdana"/>
      <family val="2"/>
    </font>
    <font>
      <b/>
      <sz val="10"/>
      <color indexed="9"/>
      <name val="Arial"/>
      <family val="2"/>
    </font>
    <font>
      <b/>
      <sz val="18"/>
      <color indexed="9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/>
      <bottom/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left" indent="1"/>
      <protection locked="0"/>
    </xf>
    <xf numFmtId="0" fontId="5" fillId="2" borderId="1" xfId="0" applyFont="1" applyFill="1" applyBorder="1" applyAlignment="1" applyProtection="1">
      <alignment horizontal="left" vertical="center" indent="1"/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right"/>
      <protection locked="0"/>
    </xf>
    <xf numFmtId="0" fontId="3" fillId="0" borderId="3" xfId="0" applyFont="1" applyFill="1" applyBorder="1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left" indent="1"/>
      <protection locked="0"/>
    </xf>
    <xf numFmtId="1" fontId="3" fillId="0" borderId="4" xfId="0" applyNumberFormat="1" applyFont="1" applyFill="1" applyBorder="1" applyAlignment="1" applyProtection="1">
      <alignment horizontal="right" indent="1"/>
      <protection locked="0"/>
    </xf>
    <xf numFmtId="165" fontId="3" fillId="2" borderId="4" xfId="0" applyNumberFormat="1" applyFont="1" applyFill="1" applyBorder="1" applyAlignment="1" applyProtection="1">
      <alignment horizontal="right" indent="1"/>
      <protection locked="0"/>
    </xf>
    <xf numFmtId="0" fontId="3" fillId="2" borderId="4" xfId="0" applyFont="1" applyFill="1" applyBorder="1" applyAlignment="1" applyProtection="1">
      <alignment horizontal="left" indent="1"/>
      <protection locked="0"/>
    </xf>
    <xf numFmtId="0" fontId="3" fillId="0" borderId="4" xfId="0" applyFont="1" applyFill="1" applyBorder="1" applyAlignment="1" applyProtection="1">
      <alignment horizontal="right" indent="1"/>
      <protection locked="0"/>
    </xf>
    <xf numFmtId="16" fontId="3" fillId="2" borderId="4" xfId="0" applyNumberFormat="1" applyFont="1" applyFill="1" applyBorder="1" applyAlignment="1" applyProtection="1">
      <alignment horizontal="right" indent="1"/>
      <protection locked="0"/>
    </xf>
    <xf numFmtId="0" fontId="3" fillId="2" borderId="4" xfId="0" applyFont="1" applyFill="1" applyBorder="1" applyAlignment="1" applyProtection="1">
      <alignment horizontal="right" indent="1"/>
      <protection locked="0"/>
    </xf>
    <xf numFmtId="0" fontId="3" fillId="0" borderId="5" xfId="0" applyFont="1" applyFill="1" applyBorder="1" applyAlignment="1" applyProtection="1">
      <alignment horizontal="right" indent="1"/>
      <protection locked="0"/>
    </xf>
    <xf numFmtId="0" fontId="3" fillId="2" borderId="5" xfId="0" applyFont="1" applyFill="1" applyBorder="1" applyAlignment="1" applyProtection="1">
      <alignment horizontal="right" indent="1"/>
      <protection locked="0"/>
    </xf>
    <xf numFmtId="0" fontId="3" fillId="2" borderId="5" xfId="0" applyFont="1" applyFill="1" applyBorder="1" applyAlignment="1" applyProtection="1">
      <alignment horizontal="left" indent="1"/>
      <protection locked="0"/>
    </xf>
    <xf numFmtId="0" fontId="3" fillId="0" borderId="6" xfId="0" applyFont="1" applyFill="1" applyBorder="1" applyAlignment="1" applyProtection="1">
      <alignment horizontal="right"/>
      <protection hidden="1"/>
    </xf>
    <xf numFmtId="0" fontId="3" fillId="0" borderId="7" xfId="0" applyFont="1" applyBorder="1" applyAlignment="1" applyProtection="1">
      <alignment horizontal="right"/>
      <protection hidden="1"/>
    </xf>
    <xf numFmtId="0" fontId="3" fillId="0" borderId="8" xfId="0" applyFont="1" applyBorder="1" applyAlignment="1" applyProtection="1">
      <alignment horizontal="right"/>
      <protection hidden="1"/>
    </xf>
    <xf numFmtId="0" fontId="3" fillId="0" borderId="7" xfId="0" applyFont="1" applyFill="1" applyBorder="1" applyAlignment="1" applyProtection="1">
      <alignment horizontal="right"/>
      <protection hidden="1"/>
    </xf>
    <xf numFmtId="164" fontId="3" fillId="0" borderId="7" xfId="0" applyNumberFormat="1" applyFont="1" applyBorder="1" applyAlignment="1" applyProtection="1">
      <alignment horizontal="right"/>
      <protection hidden="1"/>
    </xf>
    <xf numFmtId="0" fontId="4" fillId="0" borderId="7" xfId="0" applyFont="1" applyBorder="1" applyAlignment="1" applyProtection="1">
      <alignment horizontal="right"/>
      <protection hidden="1"/>
    </xf>
    <xf numFmtId="0" fontId="3" fillId="2" borderId="0" xfId="0" applyFont="1" applyFill="1" applyProtection="1">
      <protection hidden="1"/>
    </xf>
    <xf numFmtId="0" fontId="3" fillId="0" borderId="0" xfId="0" applyFont="1" applyProtection="1">
      <protection hidden="1"/>
    </xf>
    <xf numFmtId="0" fontId="6" fillId="3" borderId="0" xfId="1" applyFont="1" applyFill="1" applyAlignment="1" applyProtection="1">
      <alignment horizontal="center" vertical="center" wrapText="1"/>
      <protection hidden="1"/>
    </xf>
    <xf numFmtId="0" fontId="7" fillId="3" borderId="0" xfId="0" applyFont="1" applyFill="1" applyBorder="1" applyAlignment="1" applyProtection="1">
      <alignment horizontal="center" vertical="center"/>
      <protection hidden="1"/>
    </xf>
    <xf numFmtId="0" fontId="3" fillId="2" borderId="0" xfId="0" applyFont="1" applyFill="1" applyAlignment="1" applyProtection="1">
      <alignment horizontal="center"/>
      <protection locked="0"/>
    </xf>
    <xf numFmtId="0" fontId="3" fillId="0" borderId="9" xfId="0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</cellXfs>
  <cellStyles count="2">
    <cellStyle name="Hyperlink" xfId="1" builtinId="8"/>
    <cellStyle name="Normal" xfId="0" builtinId="0"/>
  </cellStyles>
  <dxfs count="2">
    <dxf>
      <font>
        <b/>
        <i val="0"/>
        <condense val="0"/>
        <extend val="0"/>
        <color indexed="9"/>
      </font>
      <fill>
        <patternFill>
          <bgColor indexed="12"/>
        </patternFill>
      </fill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xceltemplate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W302"/>
  <sheetViews>
    <sheetView showGridLines="0" tabSelected="1" zoomScale="75" workbookViewId="0">
      <selection activeCell="F17" sqref="F17"/>
    </sheetView>
  </sheetViews>
  <sheetFormatPr defaultRowHeight="12.75"/>
  <cols>
    <col min="1" max="1" width="6.140625" style="1" bestFit="1" customWidth="1"/>
    <col min="2" max="2" width="9.7109375" style="1" customWidth="1"/>
    <col min="3" max="3" width="30" style="2" customWidth="1"/>
    <col min="4" max="4" width="2.140625" style="1" customWidth="1"/>
    <col min="5" max="11" width="25.7109375" style="1" customWidth="1"/>
    <col min="12" max="12" width="2.28515625" style="1" customWidth="1"/>
    <col min="13" max="19" width="25.7109375" style="1" customWidth="1"/>
    <col min="20" max="20" width="9.140625" style="1"/>
    <col min="21" max="23" width="0" style="1" hidden="1" customWidth="1"/>
    <col min="24" max="16384" width="9.140625" style="1"/>
  </cols>
  <sheetData>
    <row r="2" spans="1:23" ht="17.100000000000001" customHeight="1">
      <c r="A2" s="27" t="s">
        <v>86</v>
      </c>
      <c r="B2" s="27"/>
      <c r="C2" s="27"/>
      <c r="E2" s="28" t="str">
        <f>CONCATENATE(UPPER(VLOOKUP(K26,$V$7:$W$18,2,FALSE))," ",J26)</f>
        <v>JANUARY 2009</v>
      </c>
      <c r="F2" s="28"/>
      <c r="G2" s="28"/>
      <c r="H2" s="28"/>
      <c r="I2" s="28"/>
      <c r="J2" s="28"/>
      <c r="K2" s="28"/>
      <c r="M2" s="28" t="str">
        <f>CONCATENATE(UPPER(VLOOKUP(S26,$V$7:$W$18,2,FALSE))," ",R26)</f>
        <v>FEBRUARY 2009</v>
      </c>
      <c r="N2" s="28"/>
      <c r="O2" s="28"/>
      <c r="P2" s="28"/>
      <c r="Q2" s="28"/>
      <c r="R2" s="28"/>
      <c r="S2" s="28"/>
    </row>
    <row r="3" spans="1:23" ht="17.100000000000001" customHeight="1">
      <c r="A3" s="27"/>
      <c r="B3" s="27"/>
      <c r="C3" s="27"/>
      <c r="E3" s="28"/>
      <c r="F3" s="28"/>
      <c r="G3" s="28"/>
      <c r="H3" s="28"/>
      <c r="I3" s="28"/>
      <c r="J3" s="28"/>
      <c r="K3" s="28"/>
      <c r="M3" s="28"/>
      <c r="N3" s="28"/>
      <c r="O3" s="28"/>
      <c r="P3" s="28"/>
      <c r="Q3" s="28"/>
      <c r="R3" s="28"/>
      <c r="S3" s="28"/>
    </row>
    <row r="4" spans="1:23" ht="17.100000000000001" customHeight="1"/>
    <row r="5" spans="1:23" ht="17.100000000000001" customHeight="1">
      <c r="A5" s="32" t="s">
        <v>24</v>
      </c>
      <c r="B5" s="33"/>
      <c r="C5" s="3" t="s">
        <v>8</v>
      </c>
      <c r="E5" s="4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4" t="s">
        <v>5</v>
      </c>
      <c r="K5" s="4" t="s">
        <v>6</v>
      </c>
      <c r="L5" s="5"/>
      <c r="M5" s="4" t="str">
        <f>E5</f>
        <v>Sunday</v>
      </c>
      <c r="N5" s="4" t="str">
        <f t="shared" ref="N5:S5" si="0">F5</f>
        <v>Monday</v>
      </c>
      <c r="O5" s="4" t="str">
        <f t="shared" si="0"/>
        <v>Tuesday</v>
      </c>
      <c r="P5" s="4" t="str">
        <f t="shared" si="0"/>
        <v>Wednesday</v>
      </c>
      <c r="Q5" s="4" t="str">
        <f t="shared" si="0"/>
        <v>Thursday</v>
      </c>
      <c r="R5" s="4" t="str">
        <f t="shared" si="0"/>
        <v>Friday</v>
      </c>
      <c r="S5" s="4" t="str">
        <f t="shared" si="0"/>
        <v>Saturday</v>
      </c>
      <c r="U5" s="29" t="s">
        <v>23</v>
      </c>
      <c r="V5" s="29"/>
    </row>
    <row r="6" spans="1:23" ht="17.100000000000001" customHeight="1">
      <c r="E6" s="19" t="str">
        <f>IF(WEEKDAY(DATE($J$26,$K$26,1))=1,1,"")</f>
        <v/>
      </c>
      <c r="F6" s="19" t="str">
        <f>IF(E6&lt;&gt;"",E6+1,IF(WEEKDAY(DATE($J$26,$K$26,1))=2,1,""))</f>
        <v/>
      </c>
      <c r="G6" s="19" t="str">
        <f>IF(F6&lt;&gt;"",F6+1,IF(WEEKDAY(DATE($J$26,$K$26,1))=3,1,""))</f>
        <v/>
      </c>
      <c r="H6" s="19" t="str">
        <f>IF(G6&lt;&gt;"",G6+1,IF(WEEKDAY(DATE($J$26,$K$26,1))=4,1,""))</f>
        <v/>
      </c>
      <c r="I6" s="19">
        <f>IF(H6&lt;&gt;"",H6+1,IF(WEEKDAY(DATE($J$26,$K$26,1))=5,1,""))</f>
        <v>1</v>
      </c>
      <c r="J6" s="19">
        <f>IF(I6&lt;&gt;"",I6+1,IF(WEEKDAY(DATE($J$26,$K$26,1))=6,1,""))</f>
        <v>2</v>
      </c>
      <c r="K6" s="19">
        <f>IF(J6&lt;&gt;"",J6+1,IF(WEEKDAY(DATE($J$26,$K$26,1))=7,1,""))</f>
        <v>3</v>
      </c>
      <c r="L6" s="6"/>
      <c r="M6" s="19">
        <f>IF(WEEKDAY(DATE($R$26,$S$26,1))=1,1,"")</f>
        <v>1</v>
      </c>
      <c r="N6" s="19">
        <f>IF(M6&lt;&gt;"",M6+1,IF(WEEKDAY(DATE($R$26,$S$26,1))=2,1,""))</f>
        <v>2</v>
      </c>
      <c r="O6" s="19">
        <f>IF(N6&lt;&gt;"",N6+1,IF(WEEKDAY(DATE($R$26,$S$26,1))=3,1,""))</f>
        <v>3</v>
      </c>
      <c r="P6" s="19">
        <f>IF(O6&lt;&gt;"",O6+1,IF(WEEKDAY(DATE($R$26,$S$26,1))=4,1,""))</f>
        <v>4</v>
      </c>
      <c r="Q6" s="19">
        <f>IF(P6&lt;&gt;"",P6+1,IF(WEEKDAY(DATE($R$26,$S$26,1))=5,1,""))</f>
        <v>5</v>
      </c>
      <c r="R6" s="19">
        <f>IF(Q6&lt;&gt;"",Q6+1,IF(WEEKDAY(DATE($R$26,$S$26,1))=6,1,""))</f>
        <v>6</v>
      </c>
      <c r="S6" s="19">
        <f>IF(R6&lt;&gt;"",R6+1,IF(WEEKDAY(DATE($R$26,$S$26,1))=7,1,""))</f>
        <v>7</v>
      </c>
    </row>
    <row r="7" spans="1:23" ht="17.100000000000001" customHeight="1">
      <c r="A7" s="30" t="s">
        <v>9</v>
      </c>
      <c r="B7" s="31"/>
      <c r="C7" s="3">
        <v>2009</v>
      </c>
      <c r="E7" s="20" t="str">
        <f>IF(ISERROR(MATCH(DATE($J$26,$K$26,E6),$B$10:$B$302,0)),"",INDEX($C$10:$C$302,MATCH(DATE($J$26,$K$26,E6),$B$10:$B$302,0)))</f>
        <v/>
      </c>
      <c r="F7" s="20" t="str">
        <f t="shared" ref="F7:K7" si="1">IF(ISERROR(MATCH(DATE($J$26,$K$26,F6),$B$10:$B$302,0)),"",INDEX($C$10:$C$302,MATCH(DATE($J$26,$K$26,F6),$B$10:$B$302,0)))</f>
        <v/>
      </c>
      <c r="G7" s="20" t="str">
        <f t="shared" si="1"/>
        <v/>
      </c>
      <c r="H7" s="20" t="str">
        <f t="shared" si="1"/>
        <v/>
      </c>
      <c r="I7" s="20" t="str">
        <f t="shared" si="1"/>
        <v/>
      </c>
      <c r="J7" s="20" t="str">
        <f t="shared" si="1"/>
        <v/>
      </c>
      <c r="K7" s="20" t="str">
        <f t="shared" si="1"/>
        <v/>
      </c>
      <c r="L7" s="6"/>
      <c r="M7" s="20" t="str">
        <f>IF(ISERROR(MATCH(DATE($R$26,$S$26,M6),$B$10:$B$302,0)),"",INDEX($C$10:$C$302,MATCH(DATE($R$26,$S$26,M6),$B$10:$B$302,0)))</f>
        <v>Lazio vs Milan</v>
      </c>
      <c r="N7" s="20" t="str">
        <f t="shared" ref="N7:S7" si="2">IF(ISERROR(MATCH(DATE($R$26,$S$26,N6),$B$10:$B$302,0)),"",INDEX($C$10:$C$302,MATCH(DATE($R$26,$S$26,N6),$B$10:$B$302,0)))</f>
        <v/>
      </c>
      <c r="O7" s="20" t="str">
        <f t="shared" si="2"/>
        <v/>
      </c>
      <c r="P7" s="20" t="str">
        <f t="shared" si="2"/>
        <v/>
      </c>
      <c r="Q7" s="20" t="str">
        <f t="shared" si="2"/>
        <v/>
      </c>
      <c r="R7" s="20" t="str">
        <f t="shared" si="2"/>
        <v/>
      </c>
      <c r="S7" s="20" t="str">
        <f t="shared" si="2"/>
        <v>West Ham vs MU</v>
      </c>
      <c r="U7" s="25" t="s">
        <v>8</v>
      </c>
      <c r="V7" s="25">
        <v>1</v>
      </c>
      <c r="W7" s="26" t="str">
        <f>U7</f>
        <v>January</v>
      </c>
    </row>
    <row r="8" spans="1:23" ht="17.100000000000001" customHeight="1">
      <c r="E8" s="20" t="str">
        <f ca="1">IF(ISERROR(MATCH(DATE($J$26,$K$26,E6),OFFSET($B$10:$B$302,MATCH(DATE($J$26,$K$26,E6),$B$10:$B$302,0),0),0)+MATCH(DATE($J$26,$K$26,E6),$B$10:$B$302,0)),"",INDEX($C$10:$C$302,MATCH(DATE($J$26,$K$26,E6),OFFSET($B$10:$B$302,MATCH(DATE($J$26,$K$26,E6),$B$10:$B$302,0),0),0)+MATCH(DATE($J$26,$K$26,E6),$B$10:$B$302,0)))</f>
        <v/>
      </c>
      <c r="F8" s="20" t="str">
        <f t="shared" ref="F8:K8" ca="1" si="3">IF(ISERROR(MATCH(DATE($J$26,$K$26,F6),OFFSET($B$10:$B$302,MATCH(DATE($J$26,$K$26,F6),$B$10:$B$302,0),0),0)+MATCH(DATE($J$26,$K$26,F6),$B$10:$B$302,0)),"",INDEX($C$10:$C$302,MATCH(DATE($J$26,$K$26,F6),OFFSET($B$10:$B$302,MATCH(DATE($J$26,$K$26,F6),$B$10:$B$302,0),0),0)+MATCH(DATE($J$26,$K$26,F6),$B$10:$B$302,0)))</f>
        <v/>
      </c>
      <c r="G8" s="20" t="str">
        <f t="shared" ca="1" si="3"/>
        <v/>
      </c>
      <c r="H8" s="20" t="str">
        <f t="shared" ca="1" si="3"/>
        <v/>
      </c>
      <c r="I8" s="20" t="str">
        <f t="shared" ca="1" si="3"/>
        <v/>
      </c>
      <c r="J8" s="20" t="str">
        <f t="shared" ca="1" si="3"/>
        <v/>
      </c>
      <c r="K8" s="20" t="str">
        <f t="shared" ca="1" si="3"/>
        <v/>
      </c>
      <c r="L8" s="6"/>
      <c r="M8" s="20" t="str">
        <f ca="1">IF(ISERROR(MATCH(DATE($R$26,$S$26,M6),OFFSET($B$10:$B$302,MATCH(DATE($R$26,$S$26,M6),$B$10:$B$302,0),0),0)+MATCH(DATE($R$26,$S$26,M6),$B$10:$B$302,0)),"",INDEX($C$10:$C$302,MATCH(DATE($R$26,$S$26,M6),OFFSET($B$10:$B$302,MATCH(DATE($R$26,$S$26,M6),$B$10:$B$302,0),0),0)+MATCH(DATE($R$26,$S$26,M6),$B$10:$B$302,0)))</f>
        <v>Santander vs Barcelona</v>
      </c>
      <c r="N8" s="20" t="str">
        <f t="shared" ref="N8:S8" ca="1" si="4">IF(ISERROR(MATCH(DATE($R$26,$S$26,N6),OFFSET($B$10:$B$302,MATCH(DATE($R$26,$S$26,N6),$B$10:$B$302,0),0),0)+MATCH(DATE($R$26,$S$26,N6),$B$10:$B$302,0)),"",INDEX($C$10:$C$302,MATCH(DATE($R$26,$S$26,N6),OFFSET($B$10:$B$302,MATCH(DATE($R$26,$S$26,N6),$B$10:$B$302,0),0),0)+MATCH(DATE($R$26,$S$26,N6),$B$10:$B$302,0)))</f>
        <v/>
      </c>
      <c r="O8" s="20" t="str">
        <f t="shared" ca="1" si="4"/>
        <v/>
      </c>
      <c r="P8" s="20" t="str">
        <f t="shared" ca="1" si="4"/>
        <v/>
      </c>
      <c r="Q8" s="20" t="str">
        <f t="shared" ca="1" si="4"/>
        <v/>
      </c>
      <c r="R8" s="20" t="str">
        <f t="shared" ca="1" si="4"/>
        <v/>
      </c>
      <c r="S8" s="20" t="str">
        <f t="shared" ca="1" si="4"/>
        <v/>
      </c>
      <c r="U8" s="26" t="s">
        <v>10</v>
      </c>
      <c r="V8" s="26">
        <v>2</v>
      </c>
      <c r="W8" s="26" t="str">
        <f t="shared" ref="W8:W18" si="5">U8</f>
        <v>February</v>
      </c>
    </row>
    <row r="9" spans="1:23" ht="17.100000000000001" customHeight="1">
      <c r="A9" s="7" t="s">
        <v>20</v>
      </c>
      <c r="B9" s="8" t="s">
        <v>21</v>
      </c>
      <c r="C9" s="9" t="s">
        <v>22</v>
      </c>
      <c r="E9" s="21" t="str">
        <f ca="1">IF(ISERROR(MATCH(DATE($J$26,$K$26,E6),OFFSET($B$10:$B$302,MATCH(DATE($J$26,$K$26,E6),OFFSET($B$10:$B$302,MATCH(DATE($J$26,$K$26,E6),$B$10:$B$302,0),0),0)+MATCH(DATE($J$26,$K$26,E6),$B$10:$B$302,0),0),0)+MATCH(DATE($J$26,$K$26,E6),OFFSET($B$10:$B$302,MATCH(DATE($J$26,$K$26,E6),$B$10:$B$302,0),0),0)+MATCH(DATE($J$26,$K$26,E6),$B$10:$B$302,0)),"",INDEX($C$10:$C$302,MATCH(DATE($J$26,$K$26,E6),OFFSET($B$10:$B$302,MATCH(DATE($J$26,$K$26,E6),OFFSET($B$10:$B$302,MATCH(DATE($J$26,$K$26,E6),$B$10:$B$302,0),0),0)+MATCH(DATE($J$26,$K$26,E6),$B$10:$B$302,0),0),0)+MATCH(DATE($J$26,$K$26,E6),OFFSET($B$10:$B$302,MATCH(DATE($J$26,$K$26,E6),$B$10:$B$302,0),0),0)+MATCH(DATE($J$26,$K$26,E6),$B$10:$B$302,0)))</f>
        <v/>
      </c>
      <c r="F9" s="21" t="str">
        <f t="shared" ref="F9:K9" ca="1" si="6">IF(ISERROR(MATCH(DATE($J$26,$K$26,F6),OFFSET($B$10:$B$302,MATCH(DATE($J$26,$K$26,F6),OFFSET($B$10:$B$302,MATCH(DATE($J$26,$K$26,F6),$B$10:$B$302,0),0),0)+MATCH(DATE($J$26,$K$26,F6),$B$10:$B$302,0),0),0)+MATCH(DATE($J$26,$K$26,F6),OFFSET($B$10:$B$302,MATCH(DATE($J$26,$K$26,F6),$B$10:$B$302,0),0),0)+MATCH(DATE($J$26,$K$26,F6),$B$10:$B$302,0)),"",INDEX($C$10:$C$302,MATCH(DATE($J$26,$K$26,F6),OFFSET($B$10:$B$302,MATCH(DATE($J$26,$K$26,F6),OFFSET($B$10:$B$302,MATCH(DATE($J$26,$K$26,F6),$B$10:$B$302,0),0),0)+MATCH(DATE($J$26,$K$26,F6),$B$10:$B$302,0),0),0)+MATCH(DATE($J$26,$K$26,F6),OFFSET($B$10:$B$302,MATCH(DATE($J$26,$K$26,F6),$B$10:$B$302,0),0),0)+MATCH(DATE($J$26,$K$26,F6),$B$10:$B$302,0)))</f>
        <v/>
      </c>
      <c r="G9" s="21" t="str">
        <f t="shared" ca="1" si="6"/>
        <v/>
      </c>
      <c r="H9" s="21" t="str">
        <f t="shared" ca="1" si="6"/>
        <v/>
      </c>
      <c r="I9" s="21" t="str">
        <f t="shared" ca="1" si="6"/>
        <v/>
      </c>
      <c r="J9" s="21" t="str">
        <f t="shared" ca="1" si="6"/>
        <v/>
      </c>
      <c r="K9" s="21" t="str">
        <f t="shared" ca="1" si="6"/>
        <v/>
      </c>
      <c r="L9" s="6"/>
      <c r="M9" s="21" t="str">
        <f ca="1">IF(ISERROR(MATCH(DATE($R$26,$S$26,M6),OFFSET($B$10:$B$302,MATCH(DATE($R$26,$S$26,M6),OFFSET($B$10:$B$302,MATCH(DATE($R$26,$S$26,M6),$B$10:$B$302,0),0),0)+MATCH(DATE($R$26,$S$26,M6),$B$10:$B$302,0),0),0)+MATCH(DATE($R$26,$S$26,M6),OFFSET($B$10:$B$302,MATCH(DATE($R$26,$S$26,M6),$B$10:$B$302,0),0),0)+MATCH(DATE($R$26,$S$26,M6),$B$10:$B$302,0)),"",INDEX($C$10:$C$302,MATCH(DATE($R$26,$S$26,M6),OFFSET($B$10:$B$302,MATCH(DATE($R$26,$S$26,M6),OFFSET($B$10:$B$302,MATCH(DATE($R$26,$S$26,M6),$B$10:$B$302,0),0),0)+MATCH(DATE($R$26,$S$26,M6),$B$10:$B$302,0),0),0)+MATCH(DATE($R$26,$S$26,M6),OFFSET($B$10:$B$302,MATCH(DATE($R$26,$S$26,M6),$B$10:$B$302,0),0),0)+MATCH(DATE($R$26,$S$26,M6),$B$10:$B$302,0)))</f>
        <v/>
      </c>
      <c r="N9" s="21" t="str">
        <f t="shared" ref="N9:S9" ca="1" si="7">IF(ISERROR(MATCH(DATE($R$26,$S$26,N6),OFFSET($B$10:$B$302,MATCH(DATE($R$26,$S$26,N6),OFFSET($B$10:$B$302,MATCH(DATE($R$26,$S$26,N6),$B$10:$B$302,0),0),0)+MATCH(DATE($R$26,$S$26,N6),$B$10:$B$302,0),0),0)+MATCH(DATE($R$26,$S$26,N6),OFFSET($B$10:$B$302,MATCH(DATE($R$26,$S$26,N6),$B$10:$B$302,0),0),0)+MATCH(DATE($R$26,$S$26,N6),$B$10:$B$302,0)),"",INDEX($C$10:$C$302,MATCH(DATE($R$26,$S$26,N6),OFFSET($B$10:$B$302,MATCH(DATE($R$26,$S$26,N6),OFFSET($B$10:$B$302,MATCH(DATE($R$26,$S$26,N6),$B$10:$B$302,0),0),0)+MATCH(DATE($R$26,$S$26,N6),$B$10:$B$302,0),0),0)+MATCH(DATE($R$26,$S$26,N6),OFFSET($B$10:$B$302,MATCH(DATE($R$26,$S$26,N6),$B$10:$B$302,0),0),0)+MATCH(DATE($R$26,$S$26,N6),$B$10:$B$302,0)))</f>
        <v/>
      </c>
      <c r="O9" s="21" t="str">
        <f t="shared" ca="1" si="7"/>
        <v/>
      </c>
      <c r="P9" s="21" t="str">
        <f t="shared" ca="1" si="7"/>
        <v/>
      </c>
      <c r="Q9" s="21" t="str">
        <f t="shared" ca="1" si="7"/>
        <v/>
      </c>
      <c r="R9" s="21" t="str">
        <f t="shared" ca="1" si="7"/>
        <v/>
      </c>
      <c r="S9" s="21" t="str">
        <f t="shared" ca="1" si="7"/>
        <v/>
      </c>
      <c r="U9" s="25" t="s">
        <v>7</v>
      </c>
      <c r="V9" s="25">
        <v>3</v>
      </c>
      <c r="W9" s="26" t="str">
        <f t="shared" si="5"/>
        <v>March</v>
      </c>
    </row>
    <row r="10" spans="1:23" ht="17.100000000000001" customHeight="1">
      <c r="A10" s="10">
        <v>1</v>
      </c>
      <c r="B10" s="11">
        <v>39824</v>
      </c>
      <c r="C10" s="12" t="s">
        <v>25</v>
      </c>
      <c r="E10" s="22">
        <f>K6+1</f>
        <v>4</v>
      </c>
      <c r="F10" s="22">
        <f t="shared" ref="F10:K10" si="8">E10+1</f>
        <v>5</v>
      </c>
      <c r="G10" s="22">
        <f t="shared" si="8"/>
        <v>6</v>
      </c>
      <c r="H10" s="22">
        <f t="shared" si="8"/>
        <v>7</v>
      </c>
      <c r="I10" s="22">
        <f t="shared" si="8"/>
        <v>8</v>
      </c>
      <c r="J10" s="22">
        <f t="shared" si="8"/>
        <v>9</v>
      </c>
      <c r="K10" s="22">
        <f t="shared" si="8"/>
        <v>10</v>
      </c>
      <c r="L10" s="6"/>
      <c r="M10" s="22">
        <f>S6+1</f>
        <v>8</v>
      </c>
      <c r="N10" s="22">
        <f t="shared" ref="N10:S10" si="9">M10+1</f>
        <v>9</v>
      </c>
      <c r="O10" s="22">
        <f t="shared" si="9"/>
        <v>10</v>
      </c>
      <c r="P10" s="22">
        <f t="shared" si="9"/>
        <v>11</v>
      </c>
      <c r="Q10" s="22">
        <f t="shared" si="9"/>
        <v>12</v>
      </c>
      <c r="R10" s="22">
        <f t="shared" si="9"/>
        <v>13</v>
      </c>
      <c r="S10" s="22">
        <f t="shared" si="9"/>
        <v>14</v>
      </c>
      <c r="U10" s="26" t="s">
        <v>11</v>
      </c>
      <c r="V10" s="26">
        <v>4</v>
      </c>
      <c r="W10" s="26" t="str">
        <f t="shared" si="5"/>
        <v>April</v>
      </c>
    </row>
    <row r="11" spans="1:23" ht="17.100000000000001" customHeight="1">
      <c r="A11" s="10">
        <v>2</v>
      </c>
      <c r="B11" s="11">
        <v>39831</v>
      </c>
      <c r="C11" s="12" t="s">
        <v>26</v>
      </c>
      <c r="E11" s="20" t="str">
        <f t="shared" ref="E11:K11" si="10">IF(ISERROR(MATCH(DATE($J$26,$K$26,E10),$B$10:$B$302,0)),"",INDEX($C$10:$C$302,MATCH(DATE($J$26,$K$26,E10),$B$10:$B$302,0)))</f>
        <v>Barcelona vs Mallorca</v>
      </c>
      <c r="F11" s="20" t="str">
        <f t="shared" si="10"/>
        <v/>
      </c>
      <c r="G11" s="20" t="str">
        <f t="shared" si="10"/>
        <v/>
      </c>
      <c r="H11" s="20" t="str">
        <f t="shared" si="10"/>
        <v/>
      </c>
      <c r="I11" s="20" t="str">
        <f t="shared" si="10"/>
        <v/>
      </c>
      <c r="J11" s="20" t="str">
        <f t="shared" si="10"/>
        <v/>
      </c>
      <c r="K11" s="20" t="str">
        <f t="shared" si="10"/>
        <v>MU vs Chelsea</v>
      </c>
      <c r="L11" s="6"/>
      <c r="M11" s="20" t="str">
        <f t="shared" ref="M11:S11" si="11">IF(ISERROR(MATCH(DATE($R$26,$S$26,M10),$B$10:$B$302,0)),"",INDEX($C$10:$C$302,MATCH(DATE($R$26,$S$26,M10),$B$10:$B$302,0)))</f>
        <v>Milan vs Reggina</v>
      </c>
      <c r="N11" s="20" t="str">
        <f t="shared" si="11"/>
        <v/>
      </c>
      <c r="O11" s="20" t="str">
        <f t="shared" si="11"/>
        <v/>
      </c>
      <c r="P11" s="20" t="str">
        <f t="shared" si="11"/>
        <v/>
      </c>
      <c r="Q11" s="20" t="str">
        <f t="shared" si="11"/>
        <v/>
      </c>
      <c r="R11" s="20" t="str">
        <f t="shared" si="11"/>
        <v/>
      </c>
      <c r="S11" s="20" t="str">
        <f t="shared" si="11"/>
        <v/>
      </c>
      <c r="U11" s="25" t="s">
        <v>12</v>
      </c>
      <c r="V11" s="25">
        <v>5</v>
      </c>
      <c r="W11" s="26" t="str">
        <f t="shared" si="5"/>
        <v>May</v>
      </c>
    </row>
    <row r="12" spans="1:23" ht="17.100000000000001" customHeight="1">
      <c r="A12" s="10">
        <v>3</v>
      </c>
      <c r="B12" s="11">
        <v>39838</v>
      </c>
      <c r="C12" s="12" t="s">
        <v>27</v>
      </c>
      <c r="E12" s="20" t="str">
        <f ca="1">IF(ISERROR(MATCH(DATE($J$26,$K$26,E10),OFFSET($B$10:$B$302,MATCH(DATE($J$26,$K$26,E10),$B$10:$B$302,0),0),0)+MATCH(DATE($J$26,$K$26,E10),$B$10:$B$302,0)),"",INDEX($C$10:$C$302,MATCH(DATE($J$26,$K$26,E10),OFFSET($B$10:$B$302,MATCH(DATE($J$26,$K$26,E10),$B$10:$B$302,0),0),0)+MATCH(DATE($J$26,$K$26,E10),$B$10:$B$302,0)))</f>
        <v/>
      </c>
      <c r="F12" s="20" t="str">
        <f t="shared" ref="F12:K12" ca="1" si="12">IF(ISERROR(MATCH(DATE($J$26,$K$26,F10),OFFSET($B$10:$B$302,MATCH(DATE($J$26,$K$26,F10),$B$10:$B$302,0),0),0)+MATCH(DATE($J$26,$K$26,F10),$B$10:$B$302,0)),"",INDEX($C$10:$C$302,MATCH(DATE($J$26,$K$26,F10),OFFSET($B$10:$B$302,MATCH(DATE($J$26,$K$26,F10),$B$10:$B$302,0),0),0)+MATCH(DATE($J$26,$K$26,F10),$B$10:$B$302,0)))</f>
        <v/>
      </c>
      <c r="G12" s="20" t="str">
        <f t="shared" ca="1" si="12"/>
        <v/>
      </c>
      <c r="H12" s="20" t="str">
        <f t="shared" ca="1" si="12"/>
        <v/>
      </c>
      <c r="I12" s="20" t="str">
        <f t="shared" ca="1" si="12"/>
        <v/>
      </c>
      <c r="J12" s="20" t="str">
        <f t="shared" ca="1" si="12"/>
        <v/>
      </c>
      <c r="K12" s="20" t="str">
        <f t="shared" ca="1" si="12"/>
        <v/>
      </c>
      <c r="L12" s="6"/>
      <c r="M12" s="20" t="str">
        <f ca="1">IF(ISERROR(MATCH(DATE($R$26,$S$26,M10),OFFSET($B$10:$B$302,MATCH(DATE($R$26,$S$26,M10),$B$10:$B$302,0),0),0)+MATCH(DATE($R$26,$S$26,M10),$B$10:$B$302,0)),"",INDEX($C$10:$C$302,MATCH(DATE($R$26,$S$26,M10),OFFSET($B$10:$B$302,MATCH(DATE($R$26,$S$26,M10),$B$10:$B$302,0),0),0)+MATCH(DATE($R$26,$S$26,M10),$B$10:$B$302,0)))</f>
        <v>Barcelona vs Sporting</v>
      </c>
      <c r="N12" s="20" t="str">
        <f t="shared" ref="N12:S12" ca="1" si="13">IF(ISERROR(MATCH(DATE($R$26,$S$26,N10),OFFSET($B$10:$B$302,MATCH(DATE($R$26,$S$26,N10),$B$10:$B$302,0),0),0)+MATCH(DATE($R$26,$S$26,N10),$B$10:$B$302,0)),"",INDEX($C$10:$C$302,MATCH(DATE($R$26,$S$26,N10),OFFSET($B$10:$B$302,MATCH(DATE($R$26,$S$26,N10),$B$10:$B$302,0),0),0)+MATCH(DATE($R$26,$S$26,N10),$B$10:$B$302,0)))</f>
        <v/>
      </c>
      <c r="O12" s="20" t="str">
        <f t="shared" ca="1" si="13"/>
        <v/>
      </c>
      <c r="P12" s="20" t="str">
        <f t="shared" ca="1" si="13"/>
        <v/>
      </c>
      <c r="Q12" s="20" t="str">
        <f t="shared" ca="1" si="13"/>
        <v/>
      </c>
      <c r="R12" s="20" t="str">
        <f t="shared" ca="1" si="13"/>
        <v/>
      </c>
      <c r="S12" s="20" t="str">
        <f t="shared" ca="1" si="13"/>
        <v/>
      </c>
      <c r="U12" s="26" t="s">
        <v>13</v>
      </c>
      <c r="V12" s="26">
        <v>6</v>
      </c>
      <c r="W12" s="26" t="str">
        <f t="shared" si="5"/>
        <v>June</v>
      </c>
    </row>
    <row r="13" spans="1:23" ht="17.100000000000001" customHeight="1">
      <c r="A13" s="10">
        <v>4</v>
      </c>
      <c r="B13" s="11">
        <v>39841</v>
      </c>
      <c r="C13" s="12" t="s">
        <v>28</v>
      </c>
      <c r="E13" s="21" t="str">
        <f ca="1">IF(ISERROR(MATCH(DATE($J$26,$K$26,E10),OFFSET($B$10:$B$302,MATCH(DATE($J$26,$K$26,E10),OFFSET($B$10:$B$302,MATCH(DATE($J$26,$K$26,E10),$B$10:$B$302,0),0),0)+MATCH(DATE($J$26,$K$26,E10),$B$10:$B$302,0),0),0)+MATCH(DATE($J$26,$K$26,E10),OFFSET($B$10:$B$302,MATCH(DATE($J$26,$K$26,E10),$B$10:$B$302,0),0),0)+MATCH(DATE($J$26,$K$26,E10),$B$10:$B$302,0)),"",INDEX($C$10:$C$302,MATCH(DATE($J$26,$K$26,E10),OFFSET($B$10:$B$302,MATCH(DATE($J$26,$K$26,E10),OFFSET($B$10:$B$302,MATCH(DATE($J$26,$K$26,E10),$B$10:$B$302,0),0),0)+MATCH(DATE($J$26,$K$26,E10),$B$10:$B$302,0),0),0)+MATCH(DATE($J$26,$K$26,E10),OFFSET($B$10:$B$302,MATCH(DATE($J$26,$K$26,E10),$B$10:$B$302,0),0),0)+MATCH(DATE($J$26,$K$26,E10),$B$10:$B$302,0)))</f>
        <v/>
      </c>
      <c r="F13" s="21" t="str">
        <f t="shared" ref="F13:K13" ca="1" si="14">IF(ISERROR(MATCH(DATE($J$26,$K$26,F10),OFFSET($B$10:$B$302,MATCH(DATE($J$26,$K$26,F10),OFFSET($B$10:$B$302,MATCH(DATE($J$26,$K$26,F10),$B$10:$B$302,0),0),0)+MATCH(DATE($J$26,$K$26,F10),$B$10:$B$302,0),0),0)+MATCH(DATE($J$26,$K$26,F10),OFFSET($B$10:$B$302,MATCH(DATE($J$26,$K$26,F10),$B$10:$B$302,0),0),0)+MATCH(DATE($J$26,$K$26,F10),$B$10:$B$302,0)),"",INDEX($C$10:$C$302,MATCH(DATE($J$26,$K$26,F10),OFFSET($B$10:$B$302,MATCH(DATE($J$26,$K$26,F10),OFFSET($B$10:$B$302,MATCH(DATE($J$26,$K$26,F10),$B$10:$B$302,0),0),0)+MATCH(DATE($J$26,$K$26,F10),$B$10:$B$302,0),0),0)+MATCH(DATE($J$26,$K$26,F10),OFFSET($B$10:$B$302,MATCH(DATE($J$26,$K$26,F10),$B$10:$B$302,0),0),0)+MATCH(DATE($J$26,$K$26,F10),$B$10:$B$302,0)))</f>
        <v/>
      </c>
      <c r="G13" s="21" t="str">
        <f t="shared" ca="1" si="14"/>
        <v/>
      </c>
      <c r="H13" s="21" t="str">
        <f t="shared" ca="1" si="14"/>
        <v/>
      </c>
      <c r="I13" s="21" t="str">
        <f t="shared" ca="1" si="14"/>
        <v/>
      </c>
      <c r="J13" s="21" t="str">
        <f t="shared" ca="1" si="14"/>
        <v/>
      </c>
      <c r="K13" s="21" t="str">
        <f t="shared" ca="1" si="14"/>
        <v/>
      </c>
      <c r="L13" s="6"/>
      <c r="M13" s="21" t="str">
        <f ca="1">IF(ISERROR(MATCH(DATE($R$26,$S$26,M10),OFFSET($B$10:$B$302,MATCH(DATE($R$26,$S$26,M10),OFFSET($B$10:$B$302,MATCH(DATE($R$26,$S$26,M10),$B$10:$B$302,0),0),0)+MATCH(DATE($R$26,$S$26,M10),$B$10:$B$302,0),0),0)+MATCH(DATE($R$26,$S$26,M10),OFFSET($B$10:$B$302,MATCH(DATE($R$26,$S$26,M10),$B$10:$B$302,0),0),0)+MATCH(DATE($R$26,$S$26,M10),$B$10:$B$302,0)),"",INDEX($C$10:$C$302,MATCH(DATE($R$26,$S$26,M10),OFFSET($B$10:$B$302,MATCH(DATE($R$26,$S$26,M10),OFFSET($B$10:$B$302,MATCH(DATE($R$26,$S$26,M10),$B$10:$B$302,0),0),0)+MATCH(DATE($R$26,$S$26,M10),$B$10:$B$302,0),0),0)+MATCH(DATE($R$26,$S$26,M10),OFFSET($B$10:$B$302,MATCH(DATE($R$26,$S$26,M10),$B$10:$B$302,0),0),0)+MATCH(DATE($R$26,$S$26,M10),$B$10:$B$302,0)))</f>
        <v/>
      </c>
      <c r="N13" s="21" t="str">
        <f t="shared" ref="N13:S13" ca="1" si="15">IF(ISERROR(MATCH(DATE($R$26,$S$26,N10),OFFSET($B$10:$B$302,MATCH(DATE($R$26,$S$26,N10),OFFSET($B$10:$B$302,MATCH(DATE($R$26,$S$26,N10),$B$10:$B$302,0),0),0)+MATCH(DATE($R$26,$S$26,N10),$B$10:$B$302,0),0),0)+MATCH(DATE($R$26,$S$26,N10),OFFSET($B$10:$B$302,MATCH(DATE($R$26,$S$26,N10),$B$10:$B$302,0),0),0)+MATCH(DATE($R$26,$S$26,N10),$B$10:$B$302,0)),"",INDEX($C$10:$C$302,MATCH(DATE($R$26,$S$26,N10),OFFSET($B$10:$B$302,MATCH(DATE($R$26,$S$26,N10),OFFSET($B$10:$B$302,MATCH(DATE($R$26,$S$26,N10),$B$10:$B$302,0),0),0)+MATCH(DATE($R$26,$S$26,N10),$B$10:$B$302,0),0),0)+MATCH(DATE($R$26,$S$26,N10),OFFSET($B$10:$B$302,MATCH(DATE($R$26,$S$26,N10),$B$10:$B$302,0),0),0)+MATCH(DATE($R$26,$S$26,N10),$B$10:$B$302,0)))</f>
        <v/>
      </c>
      <c r="O13" s="21" t="str">
        <f t="shared" ca="1" si="15"/>
        <v/>
      </c>
      <c r="P13" s="21" t="str">
        <f t="shared" ca="1" si="15"/>
        <v/>
      </c>
      <c r="Q13" s="21" t="str">
        <f t="shared" ca="1" si="15"/>
        <v/>
      </c>
      <c r="R13" s="21" t="str">
        <f t="shared" ca="1" si="15"/>
        <v/>
      </c>
      <c r="S13" s="21" t="str">
        <f t="shared" ca="1" si="15"/>
        <v/>
      </c>
      <c r="U13" s="25" t="s">
        <v>14</v>
      </c>
      <c r="V13" s="25">
        <v>7</v>
      </c>
      <c r="W13" s="26" t="str">
        <f t="shared" si="5"/>
        <v>July</v>
      </c>
    </row>
    <row r="14" spans="1:23" ht="17.100000000000001" customHeight="1">
      <c r="A14" s="10">
        <v>5</v>
      </c>
      <c r="B14" s="11">
        <v>39845</v>
      </c>
      <c r="C14" s="12" t="s">
        <v>29</v>
      </c>
      <c r="E14" s="19">
        <f>K10+1</f>
        <v>11</v>
      </c>
      <c r="F14" s="19">
        <f t="shared" ref="F14:K14" si="16">E14+1</f>
        <v>12</v>
      </c>
      <c r="G14" s="19">
        <f t="shared" si="16"/>
        <v>13</v>
      </c>
      <c r="H14" s="19">
        <f t="shared" si="16"/>
        <v>14</v>
      </c>
      <c r="I14" s="19">
        <f t="shared" si="16"/>
        <v>15</v>
      </c>
      <c r="J14" s="19">
        <f t="shared" si="16"/>
        <v>16</v>
      </c>
      <c r="K14" s="19">
        <f t="shared" si="16"/>
        <v>17</v>
      </c>
      <c r="L14" s="6"/>
      <c r="M14" s="19">
        <f>S10+1</f>
        <v>15</v>
      </c>
      <c r="N14" s="19">
        <f t="shared" ref="N14:S14" si="17">M14+1</f>
        <v>16</v>
      </c>
      <c r="O14" s="19">
        <f t="shared" si="17"/>
        <v>17</v>
      </c>
      <c r="P14" s="19">
        <f t="shared" si="17"/>
        <v>18</v>
      </c>
      <c r="Q14" s="19">
        <f t="shared" si="17"/>
        <v>19</v>
      </c>
      <c r="R14" s="19">
        <f t="shared" si="17"/>
        <v>20</v>
      </c>
      <c r="S14" s="19">
        <f t="shared" si="17"/>
        <v>21</v>
      </c>
      <c r="U14" s="26" t="s">
        <v>15</v>
      </c>
      <c r="V14" s="26">
        <v>8</v>
      </c>
      <c r="W14" s="26" t="str">
        <f t="shared" si="5"/>
        <v>August</v>
      </c>
    </row>
    <row r="15" spans="1:23" ht="17.100000000000001" customHeight="1">
      <c r="A15" s="10">
        <v>6</v>
      </c>
      <c r="B15" s="11">
        <v>39852</v>
      </c>
      <c r="C15" s="12" t="s">
        <v>30</v>
      </c>
      <c r="E15" s="20" t="str">
        <f t="shared" ref="E15:K15" si="18">IF(ISERROR(MATCH(DATE($J$26,$K$26,E14),$B$10:$B$302,0)),"",INDEX($C$10:$C$302,MATCH(DATE($J$26,$K$26,E14),$B$10:$B$302,0)))</f>
        <v>Roma vs Milan</v>
      </c>
      <c r="F15" s="20" t="str">
        <f t="shared" si="18"/>
        <v/>
      </c>
      <c r="G15" s="20" t="str">
        <f t="shared" si="18"/>
        <v/>
      </c>
      <c r="H15" s="20" t="str">
        <f t="shared" si="18"/>
        <v/>
      </c>
      <c r="I15" s="20" t="str">
        <f t="shared" si="18"/>
        <v/>
      </c>
      <c r="J15" s="20" t="str">
        <f t="shared" si="18"/>
        <v/>
      </c>
      <c r="K15" s="20" t="str">
        <f t="shared" si="18"/>
        <v>Bolton vs MU</v>
      </c>
      <c r="L15" s="6"/>
      <c r="M15" s="20" t="str">
        <f t="shared" ref="M15:S15" si="19">IF(ISERROR(MATCH(DATE($R$26,$S$26,M14),$B$10:$B$302,0)),"",INDEX($C$10:$C$302,MATCH(DATE($R$26,$S$26,M14),$B$10:$B$302,0)))</f>
        <v>Inter vs Milan</v>
      </c>
      <c r="N15" s="20" t="str">
        <f t="shared" si="19"/>
        <v/>
      </c>
      <c r="O15" s="20" t="str">
        <f t="shared" si="19"/>
        <v/>
      </c>
      <c r="P15" s="20" t="str">
        <f t="shared" si="19"/>
        <v/>
      </c>
      <c r="Q15" s="20" t="str">
        <f t="shared" si="19"/>
        <v/>
      </c>
      <c r="R15" s="20" t="str">
        <f t="shared" si="19"/>
        <v/>
      </c>
      <c r="S15" s="20" t="str">
        <f t="shared" si="19"/>
        <v>MU vs Blackburn Rovers</v>
      </c>
      <c r="U15" s="25" t="s">
        <v>16</v>
      </c>
      <c r="V15" s="25">
        <v>9</v>
      </c>
      <c r="W15" s="26" t="str">
        <f t="shared" si="5"/>
        <v>September</v>
      </c>
    </row>
    <row r="16" spans="1:23" ht="17.100000000000001" customHeight="1">
      <c r="A16" s="10">
        <v>7</v>
      </c>
      <c r="B16" s="11">
        <v>39859</v>
      </c>
      <c r="C16" s="12" t="s">
        <v>31</v>
      </c>
      <c r="E16" s="20" t="str">
        <f ca="1">IF(ISERROR(MATCH(DATE($J$26,$K$26,E14),OFFSET($B$10:$B$302,MATCH(DATE($J$26,$K$26,E14),$B$10:$B$302,0),0),0)+MATCH(DATE($J$26,$K$26,E14),$B$10:$B$302,0)),"",INDEX($C$10:$C$302,MATCH(DATE($J$26,$K$26,E14),OFFSET($B$10:$B$302,MATCH(DATE($J$26,$K$26,E14),$B$10:$B$302,0),0),0)+MATCH(DATE($J$26,$K$26,E14),$B$10:$B$302,0)))</f>
        <v>Osasuna vs Barcelona</v>
      </c>
      <c r="F16" s="20" t="str">
        <f t="shared" ref="F16:K16" ca="1" si="20">IF(ISERROR(MATCH(DATE($J$26,$K$26,F14),OFFSET($B$10:$B$302,MATCH(DATE($J$26,$K$26,F14),$B$10:$B$302,0),0),0)+MATCH(DATE($J$26,$K$26,F14),$B$10:$B$302,0)),"",INDEX($C$10:$C$302,MATCH(DATE($J$26,$K$26,F14),OFFSET($B$10:$B$302,MATCH(DATE($J$26,$K$26,F14),$B$10:$B$302,0),0),0)+MATCH(DATE($J$26,$K$26,F14),$B$10:$B$302,0)))</f>
        <v/>
      </c>
      <c r="G16" s="20" t="str">
        <f t="shared" ca="1" si="20"/>
        <v/>
      </c>
      <c r="H16" s="20" t="str">
        <f t="shared" ca="1" si="20"/>
        <v/>
      </c>
      <c r="I16" s="20" t="str">
        <f t="shared" ca="1" si="20"/>
        <v/>
      </c>
      <c r="J16" s="20" t="str">
        <f t="shared" ca="1" si="20"/>
        <v/>
      </c>
      <c r="K16" s="20" t="str">
        <f t="shared" ca="1" si="20"/>
        <v/>
      </c>
      <c r="L16" s="6"/>
      <c r="M16" s="20" t="str">
        <f ca="1">IF(ISERROR(MATCH(DATE($R$26,$S$26,M14),OFFSET($B$10:$B$302,MATCH(DATE($R$26,$S$26,M14),$B$10:$B$302,0),0),0)+MATCH(DATE($R$26,$S$26,M14),$B$10:$B$302,0)),"",INDEX($C$10:$C$302,MATCH(DATE($R$26,$S$26,M14),OFFSET($B$10:$B$302,MATCH(DATE($R$26,$S$26,M14),$B$10:$B$302,0),0),0)+MATCH(DATE($R$26,$S$26,M14),$B$10:$B$302,0)))</f>
        <v>Real Betis vs Barcelona</v>
      </c>
      <c r="N16" s="20" t="str">
        <f t="shared" ref="N16:S16" ca="1" si="21">IF(ISERROR(MATCH(DATE($R$26,$S$26,N14),OFFSET($B$10:$B$302,MATCH(DATE($R$26,$S$26,N14),$B$10:$B$302,0),0),0)+MATCH(DATE($R$26,$S$26,N14),$B$10:$B$302,0)),"",INDEX($C$10:$C$302,MATCH(DATE($R$26,$S$26,N14),OFFSET($B$10:$B$302,MATCH(DATE($R$26,$S$26,N14),$B$10:$B$302,0),0),0)+MATCH(DATE($R$26,$S$26,N14),$B$10:$B$302,0)))</f>
        <v/>
      </c>
      <c r="O16" s="20" t="str">
        <f t="shared" ca="1" si="21"/>
        <v/>
      </c>
      <c r="P16" s="20" t="str">
        <f t="shared" ca="1" si="21"/>
        <v/>
      </c>
      <c r="Q16" s="20" t="str">
        <f t="shared" ca="1" si="21"/>
        <v/>
      </c>
      <c r="R16" s="20" t="str">
        <f t="shared" ca="1" si="21"/>
        <v/>
      </c>
      <c r="S16" s="20" t="str">
        <f t="shared" ca="1" si="21"/>
        <v/>
      </c>
      <c r="U16" s="26" t="s">
        <v>17</v>
      </c>
      <c r="V16" s="26">
        <v>10</v>
      </c>
      <c r="W16" s="26" t="str">
        <f t="shared" si="5"/>
        <v>October</v>
      </c>
    </row>
    <row r="17" spans="1:23" ht="17.100000000000001" customHeight="1">
      <c r="A17" s="10">
        <v>8</v>
      </c>
      <c r="B17" s="11">
        <v>39866</v>
      </c>
      <c r="C17" s="12" t="s">
        <v>32</v>
      </c>
      <c r="E17" s="21" t="str">
        <f ca="1">IF(ISERROR(MATCH(DATE($J$26,$K$26,E14),OFFSET($B$10:$B$302,MATCH(DATE($J$26,$K$26,E14),OFFSET($B$10:$B$302,MATCH(DATE($J$26,$K$26,E14),$B$10:$B$302,0),0),0)+MATCH(DATE($J$26,$K$26,E14),$B$10:$B$302,0),0),0)+MATCH(DATE($J$26,$K$26,E14),OFFSET($B$10:$B$302,MATCH(DATE($J$26,$K$26,E14),$B$10:$B$302,0),0),0)+MATCH(DATE($J$26,$K$26,E14),$B$10:$B$302,0)),"",INDEX($C$10:$C$302,MATCH(DATE($J$26,$K$26,E14),OFFSET($B$10:$B$302,MATCH(DATE($J$26,$K$26,E14),OFFSET($B$10:$B$302,MATCH(DATE($J$26,$K$26,E14),$B$10:$B$302,0),0),0)+MATCH(DATE($J$26,$K$26,E14),$B$10:$B$302,0),0),0)+MATCH(DATE($J$26,$K$26,E14),OFFSET($B$10:$B$302,MATCH(DATE($J$26,$K$26,E14),$B$10:$B$302,0),0),0)+MATCH(DATE($J$26,$K$26,E14),$B$10:$B$302,0)))</f>
        <v/>
      </c>
      <c r="F17" s="21" t="str">
        <f t="shared" ref="F17:K17" ca="1" si="22">IF(ISERROR(MATCH(DATE($J$26,$K$26,F14),OFFSET($B$10:$B$302,MATCH(DATE($J$26,$K$26,F14),OFFSET($B$10:$B$302,MATCH(DATE($J$26,$K$26,F14),$B$10:$B$302,0),0),0)+MATCH(DATE($J$26,$K$26,F14),$B$10:$B$302,0),0),0)+MATCH(DATE($J$26,$K$26,F14),OFFSET($B$10:$B$302,MATCH(DATE($J$26,$K$26,F14),$B$10:$B$302,0),0),0)+MATCH(DATE($J$26,$K$26,F14),$B$10:$B$302,0)),"",INDEX($C$10:$C$302,MATCH(DATE($J$26,$K$26,F14),OFFSET($B$10:$B$302,MATCH(DATE($J$26,$K$26,F14),OFFSET($B$10:$B$302,MATCH(DATE($J$26,$K$26,F14),$B$10:$B$302,0),0),0)+MATCH(DATE($J$26,$K$26,F14),$B$10:$B$302,0),0),0)+MATCH(DATE($J$26,$K$26,F14),OFFSET($B$10:$B$302,MATCH(DATE($J$26,$K$26,F14),$B$10:$B$302,0),0),0)+MATCH(DATE($J$26,$K$26,F14),$B$10:$B$302,0)))</f>
        <v/>
      </c>
      <c r="G17" s="21" t="str">
        <f t="shared" ca="1" si="22"/>
        <v/>
      </c>
      <c r="H17" s="21" t="str">
        <f t="shared" ca="1" si="22"/>
        <v/>
      </c>
      <c r="I17" s="21" t="str">
        <f t="shared" ca="1" si="22"/>
        <v/>
      </c>
      <c r="J17" s="21" t="str">
        <f t="shared" ca="1" si="22"/>
        <v/>
      </c>
      <c r="K17" s="21" t="str">
        <f t="shared" ca="1" si="22"/>
        <v/>
      </c>
      <c r="L17" s="6"/>
      <c r="M17" s="21" t="str">
        <f ca="1">IF(ISERROR(MATCH(DATE($R$26,$S$26,M14),OFFSET($B$10:$B$302,MATCH(DATE($R$26,$S$26,M14),OFFSET($B$10:$B$302,MATCH(DATE($R$26,$S$26,M14),$B$10:$B$302,0),0),0)+MATCH(DATE($R$26,$S$26,M14),$B$10:$B$302,0),0),0)+MATCH(DATE($R$26,$S$26,M14),OFFSET($B$10:$B$302,MATCH(DATE($R$26,$S$26,M14),$B$10:$B$302,0),0),0)+MATCH(DATE($R$26,$S$26,M14),$B$10:$B$302,0)),"",INDEX($C$10:$C$302,MATCH(DATE($R$26,$S$26,M14),OFFSET($B$10:$B$302,MATCH(DATE($R$26,$S$26,M14),OFFSET($B$10:$B$302,MATCH(DATE($R$26,$S$26,M14),$B$10:$B$302,0),0),0)+MATCH(DATE($R$26,$S$26,M14),$B$10:$B$302,0),0),0)+MATCH(DATE($R$26,$S$26,M14),OFFSET($B$10:$B$302,MATCH(DATE($R$26,$S$26,M14),$B$10:$B$302,0),0),0)+MATCH(DATE($R$26,$S$26,M14),$B$10:$B$302,0)))</f>
        <v/>
      </c>
      <c r="N17" s="21" t="str">
        <f t="shared" ref="N17:S17" ca="1" si="23">IF(ISERROR(MATCH(DATE($R$26,$S$26,N14),OFFSET($B$10:$B$302,MATCH(DATE($R$26,$S$26,N14),OFFSET($B$10:$B$302,MATCH(DATE($R$26,$S$26,N14),$B$10:$B$302,0),0),0)+MATCH(DATE($R$26,$S$26,N14),$B$10:$B$302,0),0),0)+MATCH(DATE($R$26,$S$26,N14),OFFSET($B$10:$B$302,MATCH(DATE($R$26,$S$26,N14),$B$10:$B$302,0),0),0)+MATCH(DATE($R$26,$S$26,N14),$B$10:$B$302,0)),"",INDEX($C$10:$C$302,MATCH(DATE($R$26,$S$26,N14),OFFSET($B$10:$B$302,MATCH(DATE($R$26,$S$26,N14),OFFSET($B$10:$B$302,MATCH(DATE($R$26,$S$26,N14),$B$10:$B$302,0),0),0)+MATCH(DATE($R$26,$S$26,N14),$B$10:$B$302,0),0),0)+MATCH(DATE($R$26,$S$26,N14),OFFSET($B$10:$B$302,MATCH(DATE($R$26,$S$26,N14),$B$10:$B$302,0),0),0)+MATCH(DATE($R$26,$S$26,N14),$B$10:$B$302,0)))</f>
        <v/>
      </c>
      <c r="O17" s="21" t="str">
        <f t="shared" ca="1" si="23"/>
        <v/>
      </c>
      <c r="P17" s="21" t="str">
        <f t="shared" ca="1" si="23"/>
        <v/>
      </c>
      <c r="Q17" s="21" t="str">
        <f t="shared" ca="1" si="23"/>
        <v/>
      </c>
      <c r="R17" s="21" t="str">
        <f t="shared" ca="1" si="23"/>
        <v/>
      </c>
      <c r="S17" s="21" t="str">
        <f t="shared" ca="1" si="23"/>
        <v/>
      </c>
      <c r="U17" s="25" t="s">
        <v>18</v>
      </c>
      <c r="V17" s="25">
        <v>11</v>
      </c>
      <c r="W17" s="26" t="str">
        <f t="shared" si="5"/>
        <v>November</v>
      </c>
    </row>
    <row r="18" spans="1:23" ht="17.100000000000001" customHeight="1">
      <c r="A18" s="10">
        <v>9</v>
      </c>
      <c r="B18" s="11">
        <v>39873</v>
      </c>
      <c r="C18" s="12" t="s">
        <v>33</v>
      </c>
      <c r="E18" s="22">
        <f>K14+1</f>
        <v>18</v>
      </c>
      <c r="F18" s="22">
        <f t="shared" ref="F18:K18" si="24">E18+1</f>
        <v>19</v>
      </c>
      <c r="G18" s="22">
        <f t="shared" si="24"/>
        <v>20</v>
      </c>
      <c r="H18" s="22">
        <f t="shared" si="24"/>
        <v>21</v>
      </c>
      <c r="I18" s="22">
        <f t="shared" si="24"/>
        <v>22</v>
      </c>
      <c r="J18" s="22">
        <f t="shared" si="24"/>
        <v>23</v>
      </c>
      <c r="K18" s="22">
        <f t="shared" si="24"/>
        <v>24</v>
      </c>
      <c r="L18" s="6"/>
      <c r="M18" s="22">
        <f>S14+1</f>
        <v>22</v>
      </c>
      <c r="N18" s="22">
        <f t="shared" ref="N18:S18" si="25">M18+1</f>
        <v>23</v>
      </c>
      <c r="O18" s="22">
        <f t="shared" si="25"/>
        <v>24</v>
      </c>
      <c r="P18" s="22">
        <f t="shared" si="25"/>
        <v>25</v>
      </c>
      <c r="Q18" s="22">
        <f t="shared" si="25"/>
        <v>26</v>
      </c>
      <c r="R18" s="22">
        <f t="shared" si="25"/>
        <v>27</v>
      </c>
      <c r="S18" s="22">
        <f t="shared" si="25"/>
        <v>28</v>
      </c>
      <c r="U18" s="26" t="s">
        <v>19</v>
      </c>
      <c r="V18" s="26">
        <v>12</v>
      </c>
      <c r="W18" s="26" t="str">
        <f t="shared" si="5"/>
        <v>December</v>
      </c>
    </row>
    <row r="19" spans="1:23" ht="17.100000000000001" customHeight="1">
      <c r="A19" s="10">
        <v>10</v>
      </c>
      <c r="B19" s="11">
        <v>39880</v>
      </c>
      <c r="C19" s="12" t="s">
        <v>34</v>
      </c>
      <c r="E19" s="20" t="str">
        <f t="shared" ref="E19:K19" si="26">IF(ISERROR(MATCH(DATE($J$26,$K$26,E18),$B$10:$B$302,0)),"",INDEX($C$10:$C$302,MATCH(DATE($J$26,$K$26,E18),$B$10:$B$302,0)))</f>
        <v>Milan vs Fiorentina</v>
      </c>
      <c r="F19" s="20" t="str">
        <f t="shared" si="26"/>
        <v/>
      </c>
      <c r="G19" s="20" t="str">
        <f t="shared" si="26"/>
        <v/>
      </c>
      <c r="H19" s="20" t="str">
        <f t="shared" si="26"/>
        <v/>
      </c>
      <c r="I19" s="20" t="str">
        <f t="shared" si="26"/>
        <v/>
      </c>
      <c r="J19" s="20" t="str">
        <f t="shared" si="26"/>
        <v/>
      </c>
      <c r="K19" s="20" t="str">
        <f t="shared" si="26"/>
        <v/>
      </c>
      <c r="L19" s="6"/>
      <c r="M19" s="20" t="str">
        <f t="shared" ref="M19:S19" si="27">IF(ISERROR(MATCH(DATE($R$26,$S$26,M18),$B$10:$B$302,0)),"",INDEX($C$10:$C$302,MATCH(DATE($R$26,$S$26,M18),$B$10:$B$302,0)))</f>
        <v>Milan vs Cagliari</v>
      </c>
      <c r="N19" s="20" t="str">
        <f t="shared" si="27"/>
        <v/>
      </c>
      <c r="O19" s="20" t="str">
        <f t="shared" si="27"/>
        <v/>
      </c>
      <c r="P19" s="20" t="str">
        <f t="shared" si="27"/>
        <v/>
      </c>
      <c r="Q19" s="20" t="str">
        <f t="shared" si="27"/>
        <v/>
      </c>
      <c r="R19" s="20" t="str">
        <f t="shared" si="27"/>
        <v/>
      </c>
      <c r="S19" s="20" t="str">
        <f t="shared" si="27"/>
        <v>MU vs Portsmouth</v>
      </c>
    </row>
    <row r="20" spans="1:23" ht="17.100000000000001" customHeight="1">
      <c r="A20" s="10">
        <v>11</v>
      </c>
      <c r="B20" s="11">
        <v>39887</v>
      </c>
      <c r="C20" s="12" t="s">
        <v>35</v>
      </c>
      <c r="E20" s="20" t="str">
        <f ca="1">IF(ISERROR(MATCH(DATE($J$26,$K$26,E18),OFFSET($B$10:$B$302,MATCH(DATE($J$26,$K$26,E18),$B$10:$B$302,0),0),0)+MATCH(DATE($J$26,$K$26,E18),$B$10:$B$302,0)),"",INDEX($C$10:$C$302,MATCH(DATE($J$26,$K$26,E18),OFFSET($B$10:$B$302,MATCH(DATE($J$26,$K$26,E18),$B$10:$B$302,0),0),0)+MATCH(DATE($J$26,$K$26,E18),$B$10:$B$302,0)))</f>
        <v>Barcelona vs La Coruna</v>
      </c>
      <c r="F20" s="20" t="str">
        <f t="shared" ref="F20:K20" ca="1" si="28">IF(ISERROR(MATCH(DATE($J$26,$K$26,F18),OFFSET($B$10:$B$302,MATCH(DATE($J$26,$K$26,F18),$B$10:$B$302,0),0),0)+MATCH(DATE($J$26,$K$26,F18),$B$10:$B$302,0)),"",INDEX($C$10:$C$302,MATCH(DATE($J$26,$K$26,F18),OFFSET($B$10:$B$302,MATCH(DATE($J$26,$K$26,F18),$B$10:$B$302,0),0),0)+MATCH(DATE($J$26,$K$26,F18),$B$10:$B$302,0)))</f>
        <v/>
      </c>
      <c r="G20" s="20" t="str">
        <f t="shared" ca="1" si="28"/>
        <v/>
      </c>
      <c r="H20" s="20" t="str">
        <f t="shared" ca="1" si="28"/>
        <v/>
      </c>
      <c r="I20" s="20" t="str">
        <f t="shared" ca="1" si="28"/>
        <v/>
      </c>
      <c r="J20" s="20" t="str">
        <f t="shared" ca="1" si="28"/>
        <v/>
      </c>
      <c r="K20" s="20" t="str">
        <f t="shared" ca="1" si="28"/>
        <v/>
      </c>
      <c r="L20" s="6"/>
      <c r="M20" s="20" t="str">
        <f ca="1">IF(ISERROR(MATCH(DATE($R$26,$S$26,M18),OFFSET($B$10:$B$302,MATCH(DATE($R$26,$S$26,M18),$B$10:$B$302,0),0),0)+MATCH(DATE($R$26,$S$26,M18),$B$10:$B$302,0)),"",INDEX($C$10:$C$302,MATCH(DATE($R$26,$S$26,M18),OFFSET($B$10:$B$302,MATCH(DATE($R$26,$S$26,M18),$B$10:$B$302,0),0),0)+MATCH(DATE($R$26,$S$26,M18),$B$10:$B$302,0)))</f>
        <v>Barcelona vs Espanyol</v>
      </c>
      <c r="N20" s="20" t="str">
        <f t="shared" ref="N20:S20" ca="1" si="29">IF(ISERROR(MATCH(DATE($R$26,$S$26,N18),OFFSET($B$10:$B$302,MATCH(DATE($R$26,$S$26,N18),$B$10:$B$302,0),0),0)+MATCH(DATE($R$26,$S$26,N18),$B$10:$B$302,0)),"",INDEX($C$10:$C$302,MATCH(DATE($R$26,$S$26,N18),OFFSET($B$10:$B$302,MATCH(DATE($R$26,$S$26,N18),$B$10:$B$302,0),0),0)+MATCH(DATE($R$26,$S$26,N18),$B$10:$B$302,0)))</f>
        <v/>
      </c>
      <c r="O20" s="20" t="str">
        <f t="shared" ca="1" si="29"/>
        <v/>
      </c>
      <c r="P20" s="20" t="str">
        <f t="shared" ca="1" si="29"/>
        <v/>
      </c>
      <c r="Q20" s="20" t="str">
        <f t="shared" ca="1" si="29"/>
        <v/>
      </c>
      <c r="R20" s="20" t="str">
        <f t="shared" ca="1" si="29"/>
        <v/>
      </c>
      <c r="S20" s="20" t="str">
        <f t="shared" ca="1" si="29"/>
        <v/>
      </c>
    </row>
    <row r="21" spans="1:23" ht="17.100000000000001" customHeight="1">
      <c r="A21" s="13">
        <v>12</v>
      </c>
      <c r="B21" s="11">
        <v>39894</v>
      </c>
      <c r="C21" s="12" t="s">
        <v>36</v>
      </c>
      <c r="E21" s="21" t="str">
        <f ca="1">IF(ISERROR(MATCH(DATE($J$26,$K$26,E18),OFFSET($B$10:$B$302,MATCH(DATE($J$26,$K$26,E18),OFFSET($B$10:$B$302,MATCH(DATE($J$26,$K$26,E18),$B$10:$B$302,0),0),0)+MATCH(DATE($J$26,$K$26,E18),$B$10:$B$302,0),0),0)+MATCH(DATE($J$26,$K$26,E18),OFFSET($B$10:$B$302,MATCH(DATE($J$26,$K$26,E18),$B$10:$B$302,0),0),0)+MATCH(DATE($J$26,$K$26,E18),$B$10:$B$302,0)),"",INDEX($C$10:$C$302,MATCH(DATE($J$26,$K$26,E18),OFFSET($B$10:$B$302,MATCH(DATE($J$26,$K$26,E18),OFFSET($B$10:$B$302,MATCH(DATE($J$26,$K$26,E18),$B$10:$B$302,0),0),0)+MATCH(DATE($J$26,$K$26,E18),$B$10:$B$302,0),0),0)+MATCH(DATE($J$26,$K$26,E18),OFFSET($B$10:$B$302,MATCH(DATE($J$26,$K$26,E18),$B$10:$B$302,0),0),0)+MATCH(DATE($J$26,$K$26,E18),$B$10:$B$302,0)))</f>
        <v/>
      </c>
      <c r="F21" s="21" t="str">
        <f t="shared" ref="F21:K21" ca="1" si="30">IF(ISERROR(MATCH(DATE($J$26,$K$26,F18),OFFSET($B$10:$B$302,MATCH(DATE($J$26,$K$26,F18),OFFSET($B$10:$B$302,MATCH(DATE($J$26,$K$26,F18),$B$10:$B$302,0),0),0)+MATCH(DATE($J$26,$K$26,F18),$B$10:$B$302,0),0),0)+MATCH(DATE($J$26,$K$26,F18),OFFSET($B$10:$B$302,MATCH(DATE($J$26,$K$26,F18),$B$10:$B$302,0),0),0)+MATCH(DATE($J$26,$K$26,F18),$B$10:$B$302,0)),"",INDEX($C$10:$C$302,MATCH(DATE($J$26,$K$26,F18),OFFSET($B$10:$B$302,MATCH(DATE($J$26,$K$26,F18),OFFSET($B$10:$B$302,MATCH(DATE($J$26,$K$26,F18),$B$10:$B$302,0),0),0)+MATCH(DATE($J$26,$K$26,F18),$B$10:$B$302,0),0),0)+MATCH(DATE($J$26,$K$26,F18),OFFSET($B$10:$B$302,MATCH(DATE($J$26,$K$26,F18),$B$10:$B$302,0),0),0)+MATCH(DATE($J$26,$K$26,F18),$B$10:$B$302,0)))</f>
        <v/>
      </c>
      <c r="G21" s="21" t="str">
        <f t="shared" ca="1" si="30"/>
        <v/>
      </c>
      <c r="H21" s="21" t="str">
        <f t="shared" ca="1" si="30"/>
        <v/>
      </c>
      <c r="I21" s="21" t="str">
        <f t="shared" ca="1" si="30"/>
        <v/>
      </c>
      <c r="J21" s="21" t="str">
        <f t="shared" ca="1" si="30"/>
        <v/>
      </c>
      <c r="K21" s="21" t="str">
        <f t="shared" ca="1" si="30"/>
        <v/>
      </c>
      <c r="L21" s="6"/>
      <c r="M21" s="21" t="str">
        <f ca="1">IF(ISERROR(MATCH(DATE($R$26,$S$26,M18),OFFSET($B$10:$B$302,MATCH(DATE($R$26,$S$26,M18),OFFSET($B$10:$B$302,MATCH(DATE($R$26,$S$26,M18),$B$10:$B$302,0),0),0)+MATCH(DATE($R$26,$S$26,M18),$B$10:$B$302,0),0),0)+MATCH(DATE($R$26,$S$26,M18),OFFSET($B$10:$B$302,MATCH(DATE($R$26,$S$26,M18),$B$10:$B$302,0),0),0)+MATCH(DATE($R$26,$S$26,M18),$B$10:$B$302,0)),"",INDEX($C$10:$C$302,MATCH(DATE($R$26,$S$26,M18),OFFSET($B$10:$B$302,MATCH(DATE($R$26,$S$26,M18),OFFSET($B$10:$B$302,MATCH(DATE($R$26,$S$26,M18),$B$10:$B$302,0),0),0)+MATCH(DATE($R$26,$S$26,M18),$B$10:$B$302,0),0),0)+MATCH(DATE($R$26,$S$26,M18),OFFSET($B$10:$B$302,MATCH(DATE($R$26,$S$26,M18),$B$10:$B$302,0),0),0)+MATCH(DATE($R$26,$S$26,M18),$B$10:$B$302,0)))</f>
        <v/>
      </c>
      <c r="N21" s="21" t="str">
        <f t="shared" ref="N21:S21" ca="1" si="31">IF(ISERROR(MATCH(DATE($R$26,$S$26,N18),OFFSET($B$10:$B$302,MATCH(DATE($R$26,$S$26,N18),OFFSET($B$10:$B$302,MATCH(DATE($R$26,$S$26,N18),$B$10:$B$302,0),0),0)+MATCH(DATE($R$26,$S$26,N18),$B$10:$B$302,0),0),0)+MATCH(DATE($R$26,$S$26,N18),OFFSET($B$10:$B$302,MATCH(DATE($R$26,$S$26,N18),$B$10:$B$302,0),0),0)+MATCH(DATE($R$26,$S$26,N18),$B$10:$B$302,0)),"",INDEX($C$10:$C$302,MATCH(DATE($R$26,$S$26,N18),OFFSET($B$10:$B$302,MATCH(DATE($R$26,$S$26,N18),OFFSET($B$10:$B$302,MATCH(DATE($R$26,$S$26,N18),$B$10:$B$302,0),0),0)+MATCH(DATE($R$26,$S$26,N18),$B$10:$B$302,0),0),0)+MATCH(DATE($R$26,$S$26,N18),OFFSET($B$10:$B$302,MATCH(DATE($R$26,$S$26,N18),$B$10:$B$302,0),0),0)+MATCH(DATE($R$26,$S$26,N18),$B$10:$B$302,0)))</f>
        <v/>
      </c>
      <c r="O21" s="21" t="str">
        <f t="shared" ca="1" si="31"/>
        <v/>
      </c>
      <c r="P21" s="21" t="str">
        <f t="shared" ca="1" si="31"/>
        <v/>
      </c>
      <c r="Q21" s="21" t="str">
        <f t="shared" ca="1" si="31"/>
        <v/>
      </c>
      <c r="R21" s="21" t="str">
        <f t="shared" ca="1" si="31"/>
        <v/>
      </c>
      <c r="S21" s="21" t="str">
        <f t="shared" ca="1" si="31"/>
        <v/>
      </c>
    </row>
    <row r="22" spans="1:23" ht="17.100000000000001" customHeight="1">
      <c r="A22" s="13">
        <v>13</v>
      </c>
      <c r="B22" s="11">
        <v>39908</v>
      </c>
      <c r="C22" s="12" t="s">
        <v>37</v>
      </c>
      <c r="E22" s="19">
        <f>IF(K18&lt;&gt;"",IF(DAY(EOMONTH(DATE($J$26,$K$26,1),0))=K18,"",K18+1),"")</f>
        <v>25</v>
      </c>
      <c r="F22" s="19">
        <f t="shared" ref="F22:K22" si="32">IF(E22&lt;&gt;"",IF(DAY(EOMONTH(DATE($J$26,$K$26,1),0))=E22,"",E22+1),"")</f>
        <v>26</v>
      </c>
      <c r="G22" s="19">
        <f t="shared" si="32"/>
        <v>27</v>
      </c>
      <c r="H22" s="19">
        <f t="shared" si="32"/>
        <v>28</v>
      </c>
      <c r="I22" s="19">
        <f t="shared" si="32"/>
        <v>29</v>
      </c>
      <c r="J22" s="19">
        <f t="shared" si="32"/>
        <v>30</v>
      </c>
      <c r="K22" s="19">
        <f t="shared" si="32"/>
        <v>31</v>
      </c>
      <c r="L22" s="6"/>
      <c r="M22" s="19" t="str">
        <f>IF(S18&lt;&gt;"",IF(DAY(EOMONTH(DATE($R$26,$S$26,1),0))=S18,"",S18+1),"")</f>
        <v/>
      </c>
      <c r="N22" s="19" t="str">
        <f t="shared" ref="N22:S22" si="33">IF(M22&lt;&gt;"",IF(DAY(EOMONTH(DATE($R$26,$S$26,1),0))=M22,"",M22+1),"")</f>
        <v/>
      </c>
      <c r="O22" s="19" t="str">
        <f t="shared" si="33"/>
        <v/>
      </c>
      <c r="P22" s="19" t="str">
        <f t="shared" si="33"/>
        <v/>
      </c>
      <c r="Q22" s="19" t="str">
        <f t="shared" si="33"/>
        <v/>
      </c>
      <c r="R22" s="19" t="str">
        <f t="shared" si="33"/>
        <v/>
      </c>
      <c r="S22" s="19" t="str">
        <f t="shared" si="33"/>
        <v/>
      </c>
    </row>
    <row r="23" spans="1:23" ht="17.100000000000001" customHeight="1">
      <c r="A23" s="13">
        <v>14</v>
      </c>
      <c r="B23" s="11">
        <v>39914</v>
      </c>
      <c r="C23" s="12" t="s">
        <v>38</v>
      </c>
      <c r="E23" s="20" t="str">
        <f t="shared" ref="E23:K23" si="34">IF(ISERROR(MATCH(DATE($J$26,$K$26,E22),$B$10:$B$302,0)),"",INDEX($C$10:$C$302,MATCH(DATE($J$26,$K$26,E22),$B$10:$B$302,0)))</f>
        <v>Bologna vs Milan</v>
      </c>
      <c r="F23" s="20" t="str">
        <f t="shared" si="34"/>
        <v/>
      </c>
      <c r="G23" s="20" t="str">
        <f t="shared" si="34"/>
        <v>West Brom vs MU</v>
      </c>
      <c r="H23" s="20" t="str">
        <f t="shared" si="34"/>
        <v>Milan vs Genoa</v>
      </c>
      <c r="I23" s="20" t="str">
        <f t="shared" si="34"/>
        <v/>
      </c>
      <c r="J23" s="20" t="str">
        <f t="shared" si="34"/>
        <v/>
      </c>
      <c r="K23" s="20" t="str">
        <f t="shared" si="34"/>
        <v>MU vs Everton</v>
      </c>
      <c r="L23" s="6"/>
      <c r="M23" s="20" t="str">
        <f t="shared" ref="M23:S23" si="35">IF(ISERROR(MATCH(DATE($R$26,$S$26,M22),$B$10:$B$302,0)),"",INDEX($C$10:$C$302,MATCH(DATE($R$26,$S$26,M22),$B$10:$B$302,0)))</f>
        <v/>
      </c>
      <c r="N23" s="20" t="str">
        <f t="shared" si="35"/>
        <v/>
      </c>
      <c r="O23" s="20" t="str">
        <f t="shared" si="35"/>
        <v/>
      </c>
      <c r="P23" s="20" t="str">
        <f t="shared" si="35"/>
        <v/>
      </c>
      <c r="Q23" s="20" t="str">
        <f t="shared" si="35"/>
        <v/>
      </c>
      <c r="R23" s="20" t="str">
        <f t="shared" si="35"/>
        <v/>
      </c>
      <c r="S23" s="20" t="str">
        <f t="shared" si="35"/>
        <v/>
      </c>
    </row>
    <row r="24" spans="1:23" ht="17.100000000000001" customHeight="1">
      <c r="A24" s="13">
        <v>15</v>
      </c>
      <c r="B24" s="11">
        <v>39922</v>
      </c>
      <c r="C24" s="12" t="s">
        <v>39</v>
      </c>
      <c r="E24" s="20" t="str">
        <f ca="1">IF(ISERROR(MATCH(DATE($J$26,$K$26,E22),OFFSET($B$10:$B$302,MATCH(DATE($J$26,$K$26,E22),$B$10:$B$302,0),0),0)+MATCH(DATE($J$26,$K$26,E22),$B$10:$B$302,0)),"",INDEX($C$10:$C$302,MATCH(DATE($J$26,$K$26,E22),OFFSET($B$10:$B$302,MATCH(DATE($J$26,$K$26,E22),$B$10:$B$302,0),0),0)+MATCH(DATE($J$26,$K$26,E22),$B$10:$B$302,0)))</f>
        <v>Barcelona vs Numancia</v>
      </c>
      <c r="F24" s="20" t="str">
        <f t="shared" ref="F24:K24" ca="1" si="36">IF(ISERROR(MATCH(DATE($J$26,$K$26,F22),OFFSET($B$10:$B$302,MATCH(DATE($J$26,$K$26,F22),$B$10:$B$302,0),0),0)+MATCH(DATE($J$26,$K$26,F22),$B$10:$B$302,0)),"",INDEX($C$10:$C$302,MATCH(DATE($J$26,$K$26,F22),OFFSET($B$10:$B$302,MATCH(DATE($J$26,$K$26,F22),$B$10:$B$302,0),0),0)+MATCH(DATE($J$26,$K$26,F22),$B$10:$B$302,0)))</f>
        <v/>
      </c>
      <c r="G24" s="20" t="str">
        <f t="shared" ca="1" si="36"/>
        <v/>
      </c>
      <c r="H24" s="20" t="str">
        <f t="shared" ca="1" si="36"/>
        <v/>
      </c>
      <c r="I24" s="20" t="str">
        <f t="shared" ca="1" si="36"/>
        <v/>
      </c>
      <c r="J24" s="20" t="str">
        <f t="shared" ca="1" si="36"/>
        <v/>
      </c>
      <c r="K24" s="20" t="str">
        <f t="shared" ca="1" si="36"/>
        <v/>
      </c>
      <c r="L24" s="6"/>
      <c r="M24" s="20" t="str">
        <f ca="1">IF(ISERROR(MATCH(DATE($R$26,$S$26,M22),OFFSET($B$10:$B$302,MATCH(DATE($R$26,$S$26,M22),$B$10:$B$302,0),0),0)+MATCH(DATE($R$26,$S$26,M22),$B$10:$B$302,0)),"",INDEX($C$10:$C$302,MATCH(DATE($R$26,$S$26,M22),OFFSET($B$10:$B$302,MATCH(DATE($R$26,$S$26,M22),$B$10:$B$302,0),0),0)+MATCH(DATE($R$26,$S$26,M22),$B$10:$B$302,0)))</f>
        <v/>
      </c>
      <c r="N24" s="20" t="str">
        <f t="shared" ref="N24:S24" ca="1" si="37">IF(ISERROR(MATCH(DATE($R$26,$S$26,N22),OFFSET($B$10:$B$302,MATCH(DATE($R$26,$S$26,N22),$B$10:$B$302,0),0),0)+MATCH(DATE($R$26,$S$26,N22),$B$10:$B$302,0)),"",INDEX($C$10:$C$302,MATCH(DATE($R$26,$S$26,N22),OFFSET($B$10:$B$302,MATCH(DATE($R$26,$S$26,N22),$B$10:$B$302,0),0),0)+MATCH(DATE($R$26,$S$26,N22),$B$10:$B$302,0)))</f>
        <v/>
      </c>
      <c r="O24" s="20" t="str">
        <f t="shared" ca="1" si="37"/>
        <v/>
      </c>
      <c r="P24" s="20" t="str">
        <f t="shared" ca="1" si="37"/>
        <v/>
      </c>
      <c r="Q24" s="20" t="str">
        <f t="shared" ca="1" si="37"/>
        <v/>
      </c>
      <c r="R24" s="20" t="str">
        <f t="shared" ca="1" si="37"/>
        <v/>
      </c>
      <c r="S24" s="20" t="str">
        <f t="shared" ca="1" si="37"/>
        <v/>
      </c>
    </row>
    <row r="25" spans="1:23" ht="17.100000000000001" customHeight="1">
      <c r="A25" s="13">
        <v>16</v>
      </c>
      <c r="B25" s="11">
        <v>39929</v>
      </c>
      <c r="C25" s="12" t="s">
        <v>40</v>
      </c>
      <c r="E25" s="21" t="str">
        <f ca="1">IF(ISERROR(MATCH(DATE($J$26,$K$26,E22),OFFSET($B$10:$B$302,MATCH(DATE($J$26,$K$26,E22),OFFSET($B$10:$B$302,MATCH(DATE($J$26,$K$26,E22),$B$10:$B$302,0),0),0)+MATCH(DATE($J$26,$K$26,E22),$B$10:$B$302,0),0),0)+MATCH(DATE($J$26,$K$26,E22),OFFSET($B$10:$B$302,MATCH(DATE($J$26,$K$26,E22),$B$10:$B$302,0),0),0)+MATCH(DATE($J$26,$K$26,E22),$B$10:$B$302,0)),"",INDEX($C$10:$C$302,MATCH(DATE($J$26,$K$26,E22),OFFSET($B$10:$B$302,MATCH(DATE($J$26,$K$26,E22),OFFSET($B$10:$B$302,MATCH(DATE($J$26,$K$26,E22),$B$10:$B$302,0),0),0)+MATCH(DATE($J$26,$K$26,E22),$B$10:$B$302,0),0),0)+MATCH(DATE($J$26,$K$26,E22),OFFSET($B$10:$B$302,MATCH(DATE($J$26,$K$26,E22),$B$10:$B$302,0),0),0)+MATCH(DATE($J$26,$K$26,E22),$B$10:$B$302,0)))</f>
        <v/>
      </c>
      <c r="F25" s="21" t="str">
        <f t="shared" ref="F25:K25" ca="1" si="38">IF(ISERROR(MATCH(DATE($J$26,$K$26,F22),OFFSET($B$10:$B$302,MATCH(DATE($J$26,$K$26,F22),OFFSET($B$10:$B$302,MATCH(DATE($J$26,$K$26,F22),$B$10:$B$302,0),0),0)+MATCH(DATE($J$26,$K$26,F22),$B$10:$B$302,0),0),0)+MATCH(DATE($J$26,$K$26,F22),OFFSET($B$10:$B$302,MATCH(DATE($J$26,$K$26,F22),$B$10:$B$302,0),0),0)+MATCH(DATE($J$26,$K$26,F22),$B$10:$B$302,0)),"",INDEX($C$10:$C$302,MATCH(DATE($J$26,$K$26,F22),OFFSET($B$10:$B$302,MATCH(DATE($J$26,$K$26,F22),OFFSET($B$10:$B$302,MATCH(DATE($J$26,$K$26,F22),$B$10:$B$302,0),0),0)+MATCH(DATE($J$26,$K$26,F22),$B$10:$B$302,0),0),0)+MATCH(DATE($J$26,$K$26,F22),OFFSET($B$10:$B$302,MATCH(DATE($J$26,$K$26,F22),$B$10:$B$302,0),0),0)+MATCH(DATE($J$26,$K$26,F22),$B$10:$B$302,0)))</f>
        <v/>
      </c>
      <c r="G25" s="21" t="str">
        <f t="shared" ca="1" si="38"/>
        <v/>
      </c>
      <c r="H25" s="21" t="str">
        <f t="shared" ca="1" si="38"/>
        <v/>
      </c>
      <c r="I25" s="21" t="str">
        <f t="shared" ca="1" si="38"/>
        <v/>
      </c>
      <c r="J25" s="21" t="str">
        <f t="shared" ca="1" si="38"/>
        <v/>
      </c>
      <c r="K25" s="21" t="str">
        <f t="shared" ca="1" si="38"/>
        <v/>
      </c>
      <c r="L25" s="6"/>
      <c r="M25" s="21" t="str">
        <f ca="1">IF(ISERROR(MATCH(DATE($R$26,$S$26,M22),OFFSET($B$10:$B$302,MATCH(DATE($R$26,$S$26,M22),OFFSET($B$10:$B$302,MATCH(DATE($R$26,$S$26,M22),$B$10:$B$302,0),0),0)+MATCH(DATE($R$26,$S$26,M22),$B$10:$B$302,0),0),0)+MATCH(DATE($R$26,$S$26,M22),OFFSET($B$10:$B$302,MATCH(DATE($R$26,$S$26,M22),$B$10:$B$302,0),0),0)+MATCH(DATE($R$26,$S$26,M22),$B$10:$B$302,0)),"",INDEX($C$10:$C$302,MATCH(DATE($R$26,$S$26,M22),OFFSET($B$10:$B$302,MATCH(DATE($R$26,$S$26,M22),OFFSET($B$10:$B$302,MATCH(DATE($R$26,$S$26,M22),$B$10:$B$302,0),0),0)+MATCH(DATE($R$26,$S$26,M22),$B$10:$B$302,0),0),0)+MATCH(DATE($R$26,$S$26,M22),OFFSET($B$10:$B$302,MATCH(DATE($R$26,$S$26,M22),$B$10:$B$302,0),0),0)+MATCH(DATE($R$26,$S$26,M22),$B$10:$B$302,0)))</f>
        <v/>
      </c>
      <c r="N25" s="21" t="str">
        <f t="shared" ref="N25:S25" ca="1" si="39">IF(ISERROR(MATCH(DATE($R$26,$S$26,N22),OFFSET($B$10:$B$302,MATCH(DATE($R$26,$S$26,N22),OFFSET($B$10:$B$302,MATCH(DATE($R$26,$S$26,N22),$B$10:$B$302,0),0),0)+MATCH(DATE($R$26,$S$26,N22),$B$10:$B$302,0),0),0)+MATCH(DATE($R$26,$S$26,N22),OFFSET($B$10:$B$302,MATCH(DATE($R$26,$S$26,N22),$B$10:$B$302,0),0),0)+MATCH(DATE($R$26,$S$26,N22),$B$10:$B$302,0)),"",INDEX($C$10:$C$302,MATCH(DATE($R$26,$S$26,N22),OFFSET($B$10:$B$302,MATCH(DATE($R$26,$S$26,N22),OFFSET($B$10:$B$302,MATCH(DATE($R$26,$S$26,N22),$B$10:$B$302,0),0),0)+MATCH(DATE($R$26,$S$26,N22),$B$10:$B$302,0),0),0)+MATCH(DATE($R$26,$S$26,N22),OFFSET($B$10:$B$302,MATCH(DATE($R$26,$S$26,N22),$B$10:$B$302,0),0),0)+MATCH(DATE($R$26,$S$26,N22),$B$10:$B$302,0)))</f>
        <v/>
      </c>
      <c r="O25" s="21" t="str">
        <f t="shared" ca="1" si="39"/>
        <v/>
      </c>
      <c r="P25" s="21" t="str">
        <f t="shared" ca="1" si="39"/>
        <v/>
      </c>
      <c r="Q25" s="21" t="str">
        <f t="shared" ca="1" si="39"/>
        <v/>
      </c>
      <c r="R25" s="21" t="str">
        <f t="shared" ca="1" si="39"/>
        <v/>
      </c>
      <c r="S25" s="21" t="str">
        <f t="shared" ca="1" si="39"/>
        <v/>
      </c>
    </row>
    <row r="26" spans="1:23" ht="17.100000000000001" customHeight="1">
      <c r="A26" s="13">
        <v>17</v>
      </c>
      <c r="B26" s="11">
        <v>39936</v>
      </c>
      <c r="C26" s="12" t="s">
        <v>41</v>
      </c>
      <c r="E26" s="22" t="str">
        <f>IF(K22&lt;&gt;"",IF(DAY(EOMONTH(DATE($J$26,$K$26,1),0))=K22,"",K22+1),"")</f>
        <v/>
      </c>
      <c r="F26" s="22" t="str">
        <f>IF(E26&lt;&gt;"",IF(DAY(EOMONTH(DATE($J$26,$K$26,1),0))=E26,"",E26+1),"")</f>
        <v/>
      </c>
      <c r="G26" s="20"/>
      <c r="H26" s="20"/>
      <c r="I26" s="23"/>
      <c r="J26" s="24">
        <f>C7</f>
        <v>2009</v>
      </c>
      <c r="K26" s="24">
        <f>VLOOKUP(C5,U7:V18,2,FALSE)</f>
        <v>1</v>
      </c>
      <c r="L26" s="6"/>
      <c r="M26" s="22" t="str">
        <f>IF(S22&lt;&gt;"",IF(DAY(EOMONTH(DATE($R$26,$S$26,1),0))=S22,"",S22+1),"")</f>
        <v/>
      </c>
      <c r="N26" s="22" t="str">
        <f>IF(M26&lt;&gt;"",IF(DAY(EOMONTH(DATE($R$26,$K$26,1),0))=M26,"",M26+1),"")</f>
        <v/>
      </c>
      <c r="O26" s="20"/>
      <c r="P26" s="20"/>
      <c r="Q26" s="23"/>
      <c r="R26" s="24">
        <f>IF(S26=1,J26+1,J26)</f>
        <v>2009</v>
      </c>
      <c r="S26" s="24">
        <f>IF(K26=12,1,K26+1)</f>
        <v>2</v>
      </c>
    </row>
    <row r="27" spans="1:23" ht="17.100000000000001" customHeight="1">
      <c r="A27" s="13">
        <v>18</v>
      </c>
      <c r="B27" s="11">
        <v>39943</v>
      </c>
      <c r="C27" s="12" t="s">
        <v>42</v>
      </c>
      <c r="E27" s="20" t="str">
        <f>IF(ISERROR(MATCH(DATE($J$26,$K$26,E26),$B$10:$B$302,0)),"",INDEX($C$10:$C$302,MATCH(DATE($J$26,$K$26,E26),$B$10:$B$302,0)))</f>
        <v/>
      </c>
      <c r="F27" s="20" t="str">
        <f>IF(ISERROR(MATCH(DATE($J$26,$K$26,F26),$B$10:$B$302,0)),"",INDEX($C$10:$C$302,MATCH(DATE($J$26,$K$26,F26),$B$10:$B$302,0)))</f>
        <v/>
      </c>
      <c r="G27" s="20"/>
      <c r="H27" s="20"/>
      <c r="I27" s="20"/>
      <c r="J27" s="20"/>
      <c r="K27" s="20"/>
      <c r="L27" s="6"/>
      <c r="M27" s="20" t="str">
        <f>IF(ISERROR(MATCH(DATE($R$26,$S$26,M26),$B$10:$B$302,0)),"",INDEX($C$10:$C$302,MATCH(DATE($R$26,$S$26,M26),$B$10:$B$302,0)))</f>
        <v/>
      </c>
      <c r="N27" s="20" t="str">
        <f>IF(ISERROR(MATCH(DATE($R$26,$S$26,N26),$B$10:$B$302,0)),"",INDEX($C$10:$C$302,MATCH(DATE($R$26,$S$26,N26),$B$10:$B$302,0)))</f>
        <v/>
      </c>
      <c r="O27" s="20"/>
      <c r="P27" s="20"/>
      <c r="Q27" s="20"/>
      <c r="R27" s="20"/>
      <c r="S27" s="20"/>
    </row>
    <row r="28" spans="1:23" ht="17.100000000000001" customHeight="1">
      <c r="A28" s="13">
        <v>19</v>
      </c>
      <c r="B28" s="11">
        <v>39950</v>
      </c>
      <c r="C28" s="12" t="s">
        <v>43</v>
      </c>
      <c r="E28" s="20" t="str">
        <f ca="1">IF(ISERROR(MATCH(DATE($J$26,$K$26,E26),OFFSET($B$10:$B$302,MATCH(DATE($J$26,$K$26,E26),$B$10:$B$302,0),0),0)+MATCH(DATE($J$26,$K$26,E26),$B$10:$B$302,0)),"",INDEX($C$10:$C$302,MATCH(DATE($J$26,$K$26,E26),OFFSET($B$10:$B$302,MATCH(DATE($J$26,$K$26,E26),$B$10:$B$302,0),0),0)+MATCH(DATE($J$26,$K$26,E26),$B$10:$B$302,0)))</f>
        <v/>
      </c>
      <c r="F28" s="20" t="str">
        <f ca="1">IF(ISERROR(MATCH(DATE($J$26,$K$26,F26),OFFSET($B$10:$B$302,MATCH(DATE($J$26,$K$26,F26),$B$10:$B$302,0),0),0)+MATCH(DATE($J$26,$K$26,F26),$B$10:$B$302,0)),"",INDEX($C$10:$C$302,MATCH(DATE($J$26,$K$26,F26),OFFSET($B$10:$B$302,MATCH(DATE($J$26,$K$26,F26),$B$10:$B$302,0),0),0)+MATCH(DATE($J$26,$K$26,F26),$B$10:$B$302,0)))</f>
        <v/>
      </c>
      <c r="G28" s="20"/>
      <c r="H28" s="20"/>
      <c r="I28" s="20"/>
      <c r="J28" s="20"/>
      <c r="K28" s="20"/>
      <c r="L28" s="6"/>
      <c r="M28" s="20" t="str">
        <f ca="1">IF(ISERROR(MATCH(DATE($R$26,$S$26,M26),OFFSET($B$10:$B$302,MATCH(DATE($R$26,$S$26,M26),$B$10:$B$302,0),0),0)+MATCH(DATE($R$26,$S$26,M26),$B$10:$B$302,0)),"",INDEX($C$10:$C$302,MATCH(DATE($R$26,$S$26,M26),OFFSET($B$10:$B$302,MATCH(DATE($R$26,$S$26,M26),$B$10:$B$302,0),0),0)+MATCH(DATE($R$26,$S$26,M26),$B$10:$B$302,0)))</f>
        <v/>
      </c>
      <c r="N28" s="20" t="str">
        <f ca="1">IF(ISERROR(MATCH(DATE($R$26,$S$26,N26),OFFSET($B$10:$B$302,MATCH(DATE($R$26,$S$26,N26),$B$10:$B$302,0),0),0)+MATCH(DATE($R$26,$S$26,N26),$B$10:$B$302,0)),"",INDEX($C$10:$C$302,MATCH(DATE($R$26,$S$26,N26),OFFSET($B$10:$B$302,MATCH(DATE($R$26,$S$26,N26),$B$10:$B$302,0),0),0)+MATCH(DATE($R$26,$S$26,N26),$B$10:$B$302,0)))</f>
        <v/>
      </c>
      <c r="O28" s="20"/>
      <c r="P28" s="20"/>
      <c r="Q28" s="20"/>
      <c r="R28" s="20"/>
      <c r="S28" s="20"/>
    </row>
    <row r="29" spans="1:23" ht="17.100000000000001" customHeight="1">
      <c r="A29" s="13">
        <v>20</v>
      </c>
      <c r="B29" s="11">
        <v>39957</v>
      </c>
      <c r="C29" s="12" t="s">
        <v>44</v>
      </c>
      <c r="E29" s="21" t="str">
        <f ca="1">IF(ISERROR(MATCH(DATE($J$26,$K$26,E26),OFFSET($B$10:$B$302,MATCH(DATE($J$26,$K$26,E26),OFFSET($B$10:$B$302,MATCH(DATE($J$26,$K$26,E26),$B$10:$B$302,0),0),0)+MATCH(DATE($J$26,$K$26,E26),$B$10:$B$302,0),0),0)+MATCH(DATE($J$26,$K$26,E26),OFFSET($B$10:$B$302,MATCH(DATE($J$26,$K$26,E26),$B$10:$B$302,0),0),0)+MATCH(DATE($J$26,$K$26,E26),$B$10:$B$302,0)),"",INDEX($C$10:$C$302,MATCH(DATE($J$26,$K$26,E26),OFFSET($B$10:$B$302,MATCH(DATE($J$26,$K$26,E26),OFFSET($B$10:$B$302,MATCH(DATE($J$26,$K$26,E26),$B$10:$B$302,0),0),0)+MATCH(DATE($J$26,$K$26,E26),$B$10:$B$302,0),0),0)+MATCH(DATE($J$26,$K$26,E26),OFFSET($B$10:$B$302,MATCH(DATE($J$26,$K$26,E26),$B$10:$B$302,0),0),0)+MATCH(DATE($J$26,$K$26,E26),$B$10:$B$302,0)))</f>
        <v/>
      </c>
      <c r="F29" s="21" t="str">
        <f ca="1">IF(ISERROR(MATCH(DATE($J$26,$K$26,F26),OFFSET($B$10:$B$302,MATCH(DATE($J$26,$K$26,F26),OFFSET($B$10:$B$302,MATCH(DATE($J$26,$K$26,F26),$B$10:$B$302,0),0),0)+MATCH(DATE($J$26,$K$26,F26),$B$10:$B$302,0),0),0)+MATCH(DATE($J$26,$K$26,F26),OFFSET($B$10:$B$302,MATCH(DATE($J$26,$K$26,F26),$B$10:$B$302,0),0),0)+MATCH(DATE($J$26,$K$26,F26),$B$10:$B$302,0)),"",INDEX($C$10:$C$302,MATCH(DATE($J$26,$K$26,F26),OFFSET($B$10:$B$302,MATCH(DATE($J$26,$K$26,F26),OFFSET($B$10:$B$302,MATCH(DATE($J$26,$K$26,F26),$B$10:$B$302,0),0),0)+MATCH(DATE($J$26,$K$26,F26),$B$10:$B$302,0),0),0)+MATCH(DATE($J$26,$K$26,F26),OFFSET($B$10:$B$302,MATCH(DATE($J$26,$K$26,F26),$B$10:$B$302,0),0),0)+MATCH(DATE($J$26,$K$26,F26),$B$10:$B$302,0)))</f>
        <v/>
      </c>
      <c r="G29" s="21"/>
      <c r="H29" s="21"/>
      <c r="I29" s="21"/>
      <c r="J29" s="21"/>
      <c r="K29" s="21"/>
      <c r="L29" s="6"/>
      <c r="M29" s="21" t="str">
        <f ca="1">IF(ISERROR(MATCH(DATE($R$26,$S$26,M26),OFFSET($B$10:$B$302,MATCH(DATE($R$26,$S$26,M26),OFFSET($B$10:$B$302,MATCH(DATE($R$26,$S$26,M26),$B$10:$B$302,0),0),0)+MATCH(DATE($R$26,$S$26,M26),$B$10:$B$302,0),0),0)+MATCH(DATE($R$26,$S$26,M26),OFFSET($B$10:$B$302,MATCH(DATE($R$26,$S$26,M26),$B$10:$B$302,0),0),0)+MATCH(DATE($R$26,$S$26,M26),$B$10:$B$302,0)),"",INDEX($C$10:$C$302,MATCH(DATE($R$26,$S$26,M26),OFFSET($B$10:$B$302,MATCH(DATE($R$26,$S$26,M26),OFFSET($B$10:$B$302,MATCH(DATE($R$26,$S$26,M26),$B$10:$B$302,0),0),0)+MATCH(DATE($R$26,$S$26,M26),$B$10:$B$302,0),0),0)+MATCH(DATE($R$26,$S$26,M26),OFFSET($B$10:$B$302,MATCH(DATE($R$26,$S$26,M26),$B$10:$B$302,0),0),0)+MATCH(DATE($R$26,$S$26,M26),$B$10:$B$302,0)))</f>
        <v/>
      </c>
      <c r="N29" s="21" t="str">
        <f ca="1">IF(ISERROR(MATCH(DATE($R$26,$S$26,N26),OFFSET($B$10:$B$302,MATCH(DATE($R$26,$S$26,N26),OFFSET($B$10:$B$302,MATCH(DATE($R$26,$S$26,N26),$B$10:$B$302,0),0),0)+MATCH(DATE($R$26,$S$26,N26),$B$10:$B$302,0),0),0)+MATCH(DATE($R$26,$S$26,N26),OFFSET($B$10:$B$302,MATCH(DATE($R$26,$S$26,N26),$B$10:$B$302,0),0),0)+MATCH(DATE($R$26,$S$26,N26),$B$10:$B$302,0)),"",INDEX($C$10:$C$302,MATCH(DATE($R$26,$S$26,N26),OFFSET($B$10:$B$302,MATCH(DATE($R$26,$S$26,N26),OFFSET($B$10:$B$302,MATCH(DATE($R$26,$S$26,N26),$B$10:$B$302,0),0),0)+MATCH(DATE($R$26,$S$26,N26),$B$10:$B$302,0),0),0)+MATCH(DATE($R$26,$S$26,N26),OFFSET($B$10:$B$302,MATCH(DATE($R$26,$S$26,N26),$B$10:$B$302,0),0),0)+MATCH(DATE($R$26,$S$26,N26),$B$10:$B$302,0)))</f>
        <v/>
      </c>
      <c r="O29" s="21"/>
      <c r="P29" s="21"/>
      <c r="Q29" s="21"/>
      <c r="R29" s="21"/>
      <c r="S29" s="21"/>
    </row>
    <row r="30" spans="1:23" ht="17.100000000000001" customHeight="1">
      <c r="A30" s="13">
        <v>21</v>
      </c>
      <c r="B30" s="11">
        <v>39964</v>
      </c>
      <c r="C30" s="12" t="s">
        <v>45</v>
      </c>
    </row>
    <row r="31" spans="1:23" ht="17.100000000000001" customHeight="1">
      <c r="A31" s="13">
        <v>22</v>
      </c>
      <c r="B31" s="11">
        <v>39823</v>
      </c>
      <c r="C31" s="12" t="s">
        <v>46</v>
      </c>
    </row>
    <row r="32" spans="1:23" ht="17.100000000000001" customHeight="1">
      <c r="A32" s="13">
        <v>23</v>
      </c>
      <c r="B32" s="11">
        <v>39830</v>
      </c>
      <c r="C32" s="12" t="s">
        <v>47</v>
      </c>
    </row>
    <row r="33" spans="1:19" ht="17.100000000000001" customHeight="1">
      <c r="A33" s="13">
        <v>24</v>
      </c>
      <c r="B33" s="11">
        <v>39840</v>
      </c>
      <c r="C33" s="12" t="s">
        <v>48</v>
      </c>
      <c r="E33" s="28" t="str">
        <f>CONCATENATE(UPPER(VLOOKUP(K57,$V$7:$W$18,2,FALSE))," ",J57)</f>
        <v>MARCH 2009</v>
      </c>
      <c r="F33" s="28"/>
      <c r="G33" s="28"/>
      <c r="H33" s="28"/>
      <c r="I33" s="28"/>
      <c r="J33" s="28"/>
      <c r="K33" s="28"/>
      <c r="M33" s="28" t="str">
        <f>CONCATENATE(UPPER(VLOOKUP(S57,$V$7:$W$18,2,FALSE))," ",R57)</f>
        <v>APRIL 2009</v>
      </c>
      <c r="N33" s="28"/>
      <c r="O33" s="28"/>
      <c r="P33" s="28"/>
      <c r="Q33" s="28"/>
      <c r="R33" s="28"/>
      <c r="S33" s="28"/>
    </row>
    <row r="34" spans="1:19" ht="17.100000000000001" customHeight="1">
      <c r="A34" s="13">
        <v>25</v>
      </c>
      <c r="B34" s="11">
        <v>39844</v>
      </c>
      <c r="C34" s="12" t="s">
        <v>49</v>
      </c>
      <c r="E34" s="28"/>
      <c r="F34" s="28"/>
      <c r="G34" s="28"/>
      <c r="H34" s="28"/>
      <c r="I34" s="28"/>
      <c r="J34" s="28"/>
      <c r="K34" s="28"/>
      <c r="M34" s="28"/>
      <c r="N34" s="28"/>
      <c r="O34" s="28"/>
      <c r="P34" s="28"/>
      <c r="Q34" s="28"/>
      <c r="R34" s="28"/>
      <c r="S34" s="28"/>
    </row>
    <row r="35" spans="1:19" ht="17.100000000000001" customHeight="1">
      <c r="A35" s="13">
        <v>26</v>
      </c>
      <c r="B35" s="11">
        <v>39851</v>
      </c>
      <c r="C35" s="12" t="s">
        <v>50</v>
      </c>
    </row>
    <row r="36" spans="1:19" ht="17.100000000000001" customHeight="1">
      <c r="A36" s="13">
        <v>27</v>
      </c>
      <c r="B36" s="11">
        <v>39865</v>
      </c>
      <c r="C36" s="12" t="s">
        <v>51</v>
      </c>
      <c r="E36" s="4" t="str">
        <f>E5</f>
        <v>Sunday</v>
      </c>
      <c r="F36" s="4" t="str">
        <f t="shared" ref="F36:K36" si="40">F5</f>
        <v>Monday</v>
      </c>
      <c r="G36" s="4" t="str">
        <f t="shared" si="40"/>
        <v>Tuesday</v>
      </c>
      <c r="H36" s="4" t="str">
        <f t="shared" si="40"/>
        <v>Wednesday</v>
      </c>
      <c r="I36" s="4" t="str">
        <f t="shared" si="40"/>
        <v>Thursday</v>
      </c>
      <c r="J36" s="4" t="str">
        <f t="shared" si="40"/>
        <v>Friday</v>
      </c>
      <c r="K36" s="4" t="str">
        <f t="shared" si="40"/>
        <v>Saturday</v>
      </c>
      <c r="L36" s="5"/>
      <c r="M36" s="4" t="str">
        <f>M5</f>
        <v>Sunday</v>
      </c>
      <c r="N36" s="4" t="str">
        <f t="shared" ref="N36:S36" si="41">N5</f>
        <v>Monday</v>
      </c>
      <c r="O36" s="4" t="str">
        <f t="shared" si="41"/>
        <v>Tuesday</v>
      </c>
      <c r="P36" s="4" t="str">
        <f t="shared" si="41"/>
        <v>Wednesday</v>
      </c>
      <c r="Q36" s="4" t="str">
        <f t="shared" si="41"/>
        <v>Thursday</v>
      </c>
      <c r="R36" s="4" t="str">
        <f t="shared" si="41"/>
        <v>Friday</v>
      </c>
      <c r="S36" s="4" t="str">
        <f t="shared" si="41"/>
        <v>Saturday</v>
      </c>
    </row>
    <row r="37" spans="1:19" ht="17.100000000000001" customHeight="1">
      <c r="A37" s="13">
        <v>28</v>
      </c>
      <c r="B37" s="11">
        <v>39872</v>
      </c>
      <c r="C37" s="12" t="s">
        <v>52</v>
      </c>
      <c r="E37" s="19">
        <f>IF(WEEKDAY(DATE($J$57,$K$57,1))=1,1,"")</f>
        <v>1</v>
      </c>
      <c r="F37" s="19">
        <f>IF(E37&lt;&gt;"",E37+1,IF(WEEKDAY(DATE($J$57,$K$57,1))=2,1,""))</f>
        <v>2</v>
      </c>
      <c r="G37" s="19">
        <f>IF(F37&lt;&gt;"",F37+1,IF(WEEKDAY(DATE($J$57,$K$57,1))=3,1,""))</f>
        <v>3</v>
      </c>
      <c r="H37" s="19">
        <f>IF(G37&lt;&gt;"",G37+1,IF(WEEKDAY(DATE($J$57,$K$57,1))=4,1,""))</f>
        <v>4</v>
      </c>
      <c r="I37" s="19">
        <f>IF(H37&lt;&gt;"",H37+1,IF(WEEKDAY(DATE($J$57,$K$57,1))=5,1,""))</f>
        <v>5</v>
      </c>
      <c r="J37" s="19">
        <f>IF(I37&lt;&gt;"",I37+1,IF(WEEKDAY(DATE($J$57,$K$57,1))=6,1,""))</f>
        <v>6</v>
      </c>
      <c r="K37" s="19">
        <f>IF(J37&lt;&gt;"",J37+1,IF(WEEKDAY(DATE($J$57,$K$57,1))=7,1,""))</f>
        <v>7</v>
      </c>
      <c r="L37" s="6"/>
      <c r="M37" s="19">
        <f>IF(WEEKDAY(DATE($R$57,$K$57,1))=1,1,"")</f>
        <v>1</v>
      </c>
      <c r="N37" s="19">
        <f>IF(M37&lt;&gt;"",M37+1,IF(WEEKDAY(DATE($R$57,$K$57,1))=2,1,""))</f>
        <v>2</v>
      </c>
      <c r="O37" s="19">
        <f>IF(N37&lt;&gt;"",N37+1,IF(WEEKDAY(DATE($R$57,$K$57,1))=3,1,""))</f>
        <v>3</v>
      </c>
      <c r="P37" s="19">
        <f>IF(O37&lt;&gt;"",O37+1,IF(WEEKDAY(DATE($R$57,$K$57,1))=4,1,""))</f>
        <v>4</v>
      </c>
      <c r="Q37" s="19">
        <f>IF(P37&lt;&gt;"",P37+1,IF(WEEKDAY(DATE($R$57,$K$57,1))=5,1,""))</f>
        <v>5</v>
      </c>
      <c r="R37" s="19">
        <f>IF(Q37&lt;&gt;"",Q37+1,IF(WEEKDAY(DATE($R$57,$K$57,1))=6,1,""))</f>
        <v>6</v>
      </c>
      <c r="S37" s="19">
        <f>IF(R37&lt;&gt;"",R37+1,IF(WEEKDAY(DATE($R$57,$K$57,1))=7,1,""))</f>
        <v>7</v>
      </c>
    </row>
    <row r="38" spans="1:19" ht="17.100000000000001" customHeight="1">
      <c r="A38" s="13">
        <v>29</v>
      </c>
      <c r="B38" s="11">
        <v>39876</v>
      </c>
      <c r="C38" s="12" t="s">
        <v>53</v>
      </c>
      <c r="E38" s="20" t="str">
        <f>IF(ISERROR(MATCH(DATE($J$57,$K$57,E37),$B$10:$B$302,0)),"",INDEX($C$10:$C$302,MATCH(DATE($J$57,$K$57,E37),$B$10:$B$302,0)))</f>
        <v>Sampdoria vs Milan</v>
      </c>
      <c r="F38" s="20" t="str">
        <f t="shared" ref="F38:K38" si="42">IF(ISERROR(MATCH(DATE($J$57,$K$57,F37),$B$10:$B$302,0)),"",INDEX($C$10:$C$302,MATCH(DATE($J$57,$K$57,F37),$B$10:$B$302,0)))</f>
        <v/>
      </c>
      <c r="G38" s="20" t="str">
        <f t="shared" si="42"/>
        <v/>
      </c>
      <c r="H38" s="20" t="str">
        <f t="shared" si="42"/>
        <v>Newcastle vs MU</v>
      </c>
      <c r="I38" s="20" t="str">
        <f t="shared" si="42"/>
        <v/>
      </c>
      <c r="J38" s="20" t="str">
        <f t="shared" si="42"/>
        <v/>
      </c>
      <c r="K38" s="20" t="str">
        <f t="shared" si="42"/>
        <v/>
      </c>
      <c r="L38" s="6"/>
      <c r="M38" s="20" t="str">
        <f>IF(ISERROR(MATCH(DATE($R$57,$S$57,M37),$B$10:$B$302,0)),"",INDEX($C$10:$C$302,MATCH(DATE($R$57,$S$57,M37),$B$10:$B$302,0)))</f>
        <v/>
      </c>
      <c r="N38" s="20" t="str">
        <f t="shared" ref="N38:S38" si="43">IF(ISERROR(MATCH(DATE($R$57,$S$57,N37),$B$10:$B$302,0)),"",INDEX($C$10:$C$302,MATCH(DATE($R$57,$S$57,N37),$B$10:$B$302,0)))</f>
        <v/>
      </c>
      <c r="O38" s="20" t="str">
        <f t="shared" si="43"/>
        <v/>
      </c>
      <c r="P38" s="20" t="str">
        <f t="shared" si="43"/>
        <v>MU vs Aston Villa</v>
      </c>
      <c r="Q38" s="20" t="str">
        <f t="shared" si="43"/>
        <v>Milan vs Lecce</v>
      </c>
      <c r="R38" s="20" t="str">
        <f t="shared" si="43"/>
        <v/>
      </c>
      <c r="S38" s="20" t="str">
        <f t="shared" si="43"/>
        <v/>
      </c>
    </row>
    <row r="39" spans="1:19" ht="17.100000000000001" customHeight="1">
      <c r="A39" s="13">
        <v>30</v>
      </c>
      <c r="B39" s="11">
        <v>39886</v>
      </c>
      <c r="C39" s="12" t="s">
        <v>54</v>
      </c>
      <c r="E39" s="20" t="str">
        <f ca="1">IF(ISERROR(MATCH(DATE($J$57,$K$57,E37),OFFSET($B$10:$B$302,MATCH(DATE($J$57,$K$57,E37),$B$10:$B$302,0),0),0)+MATCH(DATE($J$57,$K$57,E37),$B$10:$B$302,0)),"",INDEX($C$10:$C$302,MATCH(DATE($J$57,$K$57,E37),OFFSET($B$10:$B$302,MATCH(DATE($J$57,$K$57,E37),$B$10:$B$302,0),0),0)+MATCH(DATE($J$57,$K$57,E37),$B$10:$B$302,0)))</f>
        <v>Atletico Madrid vs Barcelona</v>
      </c>
      <c r="F39" s="20" t="str">
        <f t="shared" ref="F39:K39" ca="1" si="44">IF(ISERROR(MATCH(DATE($J$57,$K$57,F37),OFFSET($B$10:$B$302,MATCH(DATE($J$57,$K$57,F37),$B$10:$B$302,0),0),0)+MATCH(DATE($J$57,$K$57,F37),$B$10:$B$302,0)),"",INDEX($C$10:$C$302,MATCH(DATE($J$57,$K$57,F37),OFFSET($B$10:$B$302,MATCH(DATE($J$57,$K$57,F37),$B$10:$B$302,0),0),0)+MATCH(DATE($J$57,$K$57,F37),$B$10:$B$302,0)))</f>
        <v/>
      </c>
      <c r="G39" s="20" t="str">
        <f t="shared" ca="1" si="44"/>
        <v/>
      </c>
      <c r="H39" s="20" t="str">
        <f t="shared" ca="1" si="44"/>
        <v/>
      </c>
      <c r="I39" s="20" t="str">
        <f t="shared" ca="1" si="44"/>
        <v/>
      </c>
      <c r="J39" s="20" t="str">
        <f t="shared" ca="1" si="44"/>
        <v/>
      </c>
      <c r="K39" s="20" t="str">
        <f t="shared" ca="1" si="44"/>
        <v/>
      </c>
      <c r="L39" s="6"/>
      <c r="M39" s="20" t="str">
        <f ca="1">IF(ISERROR(MATCH(DATE($R$57,$S$57,M37),OFFSET($B$10:$B$302,MATCH(DATE($R$57,$S$57,M37),$B$10:$B$302,0),0),0)+MATCH(DATE($R$57,$S$57,M37),$B$10:$B$302,0)),"",INDEX($C$10:$C$302,MATCH(DATE($R$57,$S$57,M37),OFFSET($B$10:$B$302,MATCH(DATE($R$57,$S$57,M37),$B$10:$B$302,0),0),0)+MATCH(DATE($R$57,$S$57,M37),$B$10:$B$302,0)))</f>
        <v/>
      </c>
      <c r="N39" s="20" t="str">
        <f t="shared" ref="N39:S39" ca="1" si="45">IF(ISERROR(MATCH(DATE($R$57,$S$57,N37),OFFSET($B$10:$B$302,MATCH(DATE($R$57,$S$57,N37),$B$10:$B$302,0),0),0)+MATCH(DATE($R$57,$S$57,N37),$B$10:$B$302,0)),"",INDEX($C$10:$C$302,MATCH(DATE($R$57,$S$57,N37),OFFSET($B$10:$B$302,MATCH(DATE($R$57,$S$57,N37),$B$10:$B$302,0),0),0)+MATCH(DATE($R$57,$S$57,N37),$B$10:$B$302,0)))</f>
        <v/>
      </c>
      <c r="O39" s="20" t="str">
        <f t="shared" ca="1" si="45"/>
        <v/>
      </c>
      <c r="P39" s="20" t="str">
        <f t="shared" ca="1" si="45"/>
        <v/>
      </c>
      <c r="Q39" s="20" t="str">
        <f t="shared" ca="1" si="45"/>
        <v>Valladolid vs Barcelona</v>
      </c>
      <c r="R39" s="20" t="str">
        <f t="shared" ca="1" si="45"/>
        <v/>
      </c>
      <c r="S39" s="20" t="str">
        <f t="shared" ca="1" si="45"/>
        <v/>
      </c>
    </row>
    <row r="40" spans="1:19" ht="17.100000000000001" customHeight="1">
      <c r="A40" s="13">
        <v>31</v>
      </c>
      <c r="B40" s="11">
        <v>39893</v>
      </c>
      <c r="C40" s="12" t="s">
        <v>55</v>
      </c>
      <c r="E40" s="21" t="str">
        <f ca="1">IF(ISERROR(MATCH(DATE($J$57,$K$57,E37),OFFSET($B$10:$B$302,MATCH(DATE($J$57,$K$57,E37),OFFSET($B$10:$B$302,MATCH(DATE($J$57,$K$57,E37),$B$10:$B$302,0),0),0)+MATCH(DATE($J$57,$K$57,E37),$B$10:$B$302,0),0),0)+MATCH(DATE($J$57,$K$57,E37),OFFSET($B$10:$B$302,MATCH(DATE($J$57,$K$57,E37),$B$10:$B$302,0),0),0)+MATCH(DATE($J$57,$K$57,E37),$B$10:$B$302,0)),"",INDEX($C$10:$C$302,MATCH(DATE($J$57,$K$57,E37),OFFSET($B$10:$B$302,MATCH(DATE($J$57,$K$57,E37),OFFSET($B$10:$B$302,MATCH(DATE($J$57,$K$57,E37),$B$10:$B$302,0),0),0)+MATCH(DATE($J$57,$K$57,E37),$B$10:$B$302,0),0),0)+MATCH(DATE($J$57,$K$57,E37),OFFSET($B$10:$B$302,MATCH(DATE($J$57,$K$57,E37),$B$10:$B$302,0),0),0)+MATCH(DATE($J$57,$K$57,E37),$B$10:$B$302,0)))</f>
        <v/>
      </c>
      <c r="F40" s="21" t="str">
        <f t="shared" ref="F40:K40" ca="1" si="46">IF(ISERROR(MATCH(DATE($J$57,$K$57,F37),OFFSET($B$10:$B$302,MATCH(DATE($J$57,$K$57,F37),OFFSET($B$10:$B$302,MATCH(DATE($J$57,$K$57,F37),$B$10:$B$302,0),0),0)+MATCH(DATE($J$57,$K$57,F37),$B$10:$B$302,0),0),0)+MATCH(DATE($J$57,$K$57,F37),OFFSET($B$10:$B$302,MATCH(DATE($J$57,$K$57,F37),$B$10:$B$302,0),0),0)+MATCH(DATE($J$57,$K$57,F37),$B$10:$B$302,0)),"",INDEX($C$10:$C$302,MATCH(DATE($J$57,$K$57,F37),OFFSET($B$10:$B$302,MATCH(DATE($J$57,$K$57,F37),OFFSET($B$10:$B$302,MATCH(DATE($J$57,$K$57,F37),$B$10:$B$302,0),0),0)+MATCH(DATE($J$57,$K$57,F37),$B$10:$B$302,0),0),0)+MATCH(DATE($J$57,$K$57,F37),OFFSET($B$10:$B$302,MATCH(DATE($J$57,$K$57,F37),$B$10:$B$302,0),0),0)+MATCH(DATE($J$57,$K$57,F37),$B$10:$B$302,0)))</f>
        <v/>
      </c>
      <c r="G40" s="21" t="str">
        <f t="shared" ca="1" si="46"/>
        <v/>
      </c>
      <c r="H40" s="21" t="str">
        <f t="shared" ca="1" si="46"/>
        <v/>
      </c>
      <c r="I40" s="21" t="str">
        <f t="shared" ca="1" si="46"/>
        <v/>
      </c>
      <c r="J40" s="21" t="str">
        <f t="shared" ca="1" si="46"/>
        <v/>
      </c>
      <c r="K40" s="21" t="str">
        <f t="shared" ca="1" si="46"/>
        <v/>
      </c>
      <c r="L40" s="6"/>
      <c r="M40" s="21" t="str">
        <f ca="1">IF(ISERROR(MATCH(DATE($R$57,$S$57,M37),OFFSET($B$10:$B$302,MATCH(DATE($R$57,$S$57,M37),OFFSET($B$10:$B$302,MATCH(DATE($R$57,$S$57,M37),$B$10:$B$302,0),0),0)+MATCH(DATE($R$57,$S$57,M37),$B$10:$B$302,0),0),0)+MATCH(DATE($R$57,$S$57,M37),OFFSET($B$10:$B$302,MATCH(DATE($R$57,$S$57,M37),$B$10:$B$302,0),0),0)+MATCH(DATE($R$57,$S$57,M37),$B$10:$B$302,0)),"",INDEX($C$10:$C$302,MATCH(DATE($R$57,$S$57,M37),OFFSET($B$10:$B$302,MATCH(DATE($R$57,$S$57,M37),OFFSET($B$10:$B$302,MATCH(DATE($R$57,$S$57,M37),$B$10:$B$302,0),0),0)+MATCH(DATE($R$57,$S$57,M37),$B$10:$B$302,0),0),0)+MATCH(DATE($R$57,$S$57,M37),OFFSET($B$10:$B$302,MATCH(DATE($R$57,$S$57,M37),$B$10:$B$302,0),0),0)+MATCH(DATE($R$57,$S$57,M37),$B$10:$B$302,0)))</f>
        <v/>
      </c>
      <c r="N40" s="21" t="str">
        <f t="shared" ref="N40:S40" ca="1" si="47">IF(ISERROR(MATCH(DATE($R$57,$S$57,N37),OFFSET($B$10:$B$302,MATCH(DATE($R$57,$S$57,N37),OFFSET($B$10:$B$302,MATCH(DATE($R$57,$S$57,N37),$B$10:$B$302,0),0),0)+MATCH(DATE($R$57,$S$57,N37),$B$10:$B$302,0),0),0)+MATCH(DATE($R$57,$S$57,N37),OFFSET($B$10:$B$302,MATCH(DATE($R$57,$S$57,N37),$B$10:$B$302,0),0),0)+MATCH(DATE($R$57,$S$57,N37),$B$10:$B$302,0)),"",INDEX($C$10:$C$302,MATCH(DATE($R$57,$S$57,N37),OFFSET($B$10:$B$302,MATCH(DATE($R$57,$S$57,N37),OFFSET($B$10:$B$302,MATCH(DATE($R$57,$S$57,N37),$B$10:$B$302,0),0),0)+MATCH(DATE($R$57,$S$57,N37),$B$10:$B$302,0),0),0)+MATCH(DATE($R$57,$S$57,N37),OFFSET($B$10:$B$302,MATCH(DATE($R$57,$S$57,N37),$B$10:$B$302,0),0),0)+MATCH(DATE($R$57,$S$57,N37),$B$10:$B$302,0)))</f>
        <v/>
      </c>
      <c r="O40" s="21" t="str">
        <f t="shared" ca="1" si="47"/>
        <v/>
      </c>
      <c r="P40" s="21" t="str">
        <f t="shared" ca="1" si="47"/>
        <v/>
      </c>
      <c r="Q40" s="21" t="str">
        <f t="shared" ca="1" si="47"/>
        <v/>
      </c>
      <c r="R40" s="21" t="str">
        <f t="shared" ca="1" si="47"/>
        <v/>
      </c>
      <c r="S40" s="21" t="str">
        <f t="shared" ca="1" si="47"/>
        <v/>
      </c>
    </row>
    <row r="41" spans="1:19" ht="17.100000000000001" customHeight="1">
      <c r="A41" s="13">
        <v>32</v>
      </c>
      <c r="B41" s="11">
        <v>39907</v>
      </c>
      <c r="C41" s="12" t="s">
        <v>56</v>
      </c>
      <c r="E41" s="19">
        <f>K37+1</f>
        <v>8</v>
      </c>
      <c r="F41" s="19">
        <f t="shared" ref="F41:K41" si="48">E41+1</f>
        <v>9</v>
      </c>
      <c r="G41" s="19">
        <f t="shared" si="48"/>
        <v>10</v>
      </c>
      <c r="H41" s="19">
        <f t="shared" si="48"/>
        <v>11</v>
      </c>
      <c r="I41" s="19">
        <f t="shared" si="48"/>
        <v>12</v>
      </c>
      <c r="J41" s="19">
        <f t="shared" si="48"/>
        <v>13</v>
      </c>
      <c r="K41" s="19">
        <f t="shared" si="48"/>
        <v>14</v>
      </c>
      <c r="L41" s="6"/>
      <c r="M41" s="22">
        <f>S37+1</f>
        <v>8</v>
      </c>
      <c r="N41" s="22">
        <f t="shared" ref="N41:S41" si="49">M41+1</f>
        <v>9</v>
      </c>
      <c r="O41" s="22">
        <f t="shared" si="49"/>
        <v>10</v>
      </c>
      <c r="P41" s="22">
        <f t="shared" si="49"/>
        <v>11</v>
      </c>
      <c r="Q41" s="22">
        <f t="shared" si="49"/>
        <v>12</v>
      </c>
      <c r="R41" s="22">
        <f t="shared" si="49"/>
        <v>13</v>
      </c>
      <c r="S41" s="22">
        <f t="shared" si="49"/>
        <v>14</v>
      </c>
    </row>
    <row r="42" spans="1:19" ht="17.100000000000001" customHeight="1">
      <c r="A42" s="13">
        <v>33</v>
      </c>
      <c r="B42" s="11">
        <v>39914</v>
      </c>
      <c r="C42" s="12" t="s">
        <v>57</v>
      </c>
      <c r="E42" s="20" t="str">
        <f t="shared" ref="E42:K42" si="50">IF(ISERROR(MATCH(DATE($J$57,$K$57,E41),$B$10:$B$302,0)),"",INDEX($C$10:$C$302,MATCH(DATE($J$57,$K$57,E41),$B$10:$B$302,0)))</f>
        <v>Milan vs Atalanta</v>
      </c>
      <c r="F42" s="20" t="str">
        <f t="shared" si="50"/>
        <v/>
      </c>
      <c r="G42" s="20" t="str">
        <f t="shared" si="50"/>
        <v/>
      </c>
      <c r="H42" s="20" t="str">
        <f t="shared" si="50"/>
        <v/>
      </c>
      <c r="I42" s="20" t="str">
        <f t="shared" si="50"/>
        <v/>
      </c>
      <c r="J42" s="20" t="str">
        <f t="shared" si="50"/>
        <v/>
      </c>
      <c r="K42" s="20" t="str">
        <f t="shared" si="50"/>
        <v>MU vs Liverpool</v>
      </c>
      <c r="L42" s="6"/>
      <c r="M42" s="20" t="str">
        <f t="shared" ref="M42:S42" si="51">IF(ISERROR(MATCH(DATE($R$57,$S$57,M41),$B$10:$B$302,0)),"",INDEX($C$10:$C$302,MATCH(DATE($R$57,$S$57,M41),$B$10:$B$302,0)))</f>
        <v/>
      </c>
      <c r="N42" s="20" t="str">
        <f t="shared" si="51"/>
        <v/>
      </c>
      <c r="O42" s="20" t="str">
        <f t="shared" si="51"/>
        <v/>
      </c>
      <c r="P42" s="20" t="str">
        <f t="shared" si="51"/>
        <v>Chievo vs Milan</v>
      </c>
      <c r="Q42" s="20" t="str">
        <f t="shared" si="51"/>
        <v>Barcelona vs Huelva</v>
      </c>
      <c r="R42" s="20" t="str">
        <f t="shared" si="51"/>
        <v/>
      </c>
      <c r="S42" s="20" t="str">
        <f t="shared" si="51"/>
        <v/>
      </c>
    </row>
    <row r="43" spans="1:19" ht="17.100000000000001" customHeight="1">
      <c r="A43" s="13">
        <v>34</v>
      </c>
      <c r="B43" s="11">
        <v>39921</v>
      </c>
      <c r="C43" s="12" t="s">
        <v>58</v>
      </c>
      <c r="E43" s="20" t="str">
        <f ca="1">IF(ISERROR(MATCH(DATE($J$57,$K$57,E41),OFFSET($B$10:$B$302,MATCH(DATE($J$57,$K$57,E41),$B$10:$B$302,0),0),0)+MATCH(DATE($J$57,$K$57,E41),$B$10:$B$302,0)),"",INDEX($C$10:$C$302,MATCH(DATE($J$57,$K$57,E41),OFFSET($B$10:$B$302,MATCH(DATE($J$57,$K$57,E41),$B$10:$B$302,0),0),0)+MATCH(DATE($J$57,$K$57,E41),$B$10:$B$302,0)))</f>
        <v>Barcelona vs Athletic Bilbao</v>
      </c>
      <c r="F43" s="20" t="str">
        <f t="shared" ref="F43:K43" ca="1" si="52">IF(ISERROR(MATCH(DATE($J$57,$K$57,F41),OFFSET($B$10:$B$302,MATCH(DATE($J$57,$K$57,F41),$B$10:$B$302,0),0),0)+MATCH(DATE($J$57,$K$57,F41),$B$10:$B$302,0)),"",INDEX($C$10:$C$302,MATCH(DATE($J$57,$K$57,F41),OFFSET($B$10:$B$302,MATCH(DATE($J$57,$K$57,F41),$B$10:$B$302,0),0),0)+MATCH(DATE($J$57,$K$57,F41),$B$10:$B$302,0)))</f>
        <v/>
      </c>
      <c r="G43" s="20" t="str">
        <f t="shared" ca="1" si="52"/>
        <v/>
      </c>
      <c r="H43" s="20" t="str">
        <f t="shared" ca="1" si="52"/>
        <v/>
      </c>
      <c r="I43" s="20" t="str">
        <f t="shared" ca="1" si="52"/>
        <v/>
      </c>
      <c r="J43" s="20" t="str">
        <f t="shared" ca="1" si="52"/>
        <v/>
      </c>
      <c r="K43" s="20" t="str">
        <f t="shared" ca="1" si="52"/>
        <v/>
      </c>
      <c r="L43" s="6"/>
      <c r="M43" s="20" t="str">
        <f ca="1">IF(ISERROR(MATCH(DATE($R$57,$S$57,M41),OFFSET($B$10:$B$302,MATCH(DATE($R$57,$S$57,M41),$B$10:$B$302,0),0),0)+MATCH(DATE($R$57,$S$57,M41),$B$10:$B$302,0)),"",INDEX($C$10:$C$302,MATCH(DATE($R$57,$S$57,M41),OFFSET($B$10:$B$302,MATCH(DATE($R$57,$S$57,M41),$B$10:$B$302,0),0),0)+MATCH(DATE($R$57,$S$57,M41),$B$10:$B$302,0)))</f>
        <v/>
      </c>
      <c r="N43" s="20" t="str">
        <f t="shared" ref="N43:S43" ca="1" si="53">IF(ISERROR(MATCH(DATE($R$57,$S$57,N41),OFFSET($B$10:$B$302,MATCH(DATE($R$57,$S$57,N41),$B$10:$B$302,0),0),0)+MATCH(DATE($R$57,$S$57,N41),$B$10:$B$302,0)),"",INDEX($C$10:$C$302,MATCH(DATE($R$57,$S$57,N41),OFFSET($B$10:$B$302,MATCH(DATE($R$57,$S$57,N41),$B$10:$B$302,0),0),0)+MATCH(DATE($R$57,$S$57,N41),$B$10:$B$302,0)))</f>
        <v/>
      </c>
      <c r="O43" s="20" t="str">
        <f t="shared" ca="1" si="53"/>
        <v/>
      </c>
      <c r="P43" s="20" t="str">
        <f t="shared" ca="1" si="53"/>
        <v>Sunderland vs MU</v>
      </c>
      <c r="Q43" s="20" t="str">
        <f t="shared" ca="1" si="53"/>
        <v/>
      </c>
      <c r="R43" s="20" t="str">
        <f t="shared" ca="1" si="53"/>
        <v/>
      </c>
      <c r="S43" s="20" t="str">
        <f t="shared" ca="1" si="53"/>
        <v/>
      </c>
    </row>
    <row r="44" spans="1:19" ht="17.100000000000001" customHeight="1">
      <c r="A44" s="13">
        <v>35</v>
      </c>
      <c r="B44" s="11">
        <v>39928</v>
      </c>
      <c r="C44" s="12" t="s">
        <v>59</v>
      </c>
      <c r="E44" s="21" t="str">
        <f ca="1">IF(ISERROR(MATCH(DATE($J$57,$K$57,E41),OFFSET($B$10:$B$302,MATCH(DATE($J$57,$K$57,E41),OFFSET($B$10:$B$302,MATCH(DATE($J$57,$K$57,E41),$B$10:$B$302,0),0),0)+MATCH(DATE($J$57,$K$57,E41),$B$10:$B$302,0),0),0)+MATCH(DATE($J$57,$K$57,E41),OFFSET($B$10:$B$302,MATCH(DATE($J$57,$K$57,E41),$B$10:$B$302,0),0),0)+MATCH(DATE($J$57,$K$57,E41),$B$10:$B$302,0)),"",INDEX($C$10:$C$302,MATCH(DATE($J$57,$K$57,E41),OFFSET($B$10:$B$302,MATCH(DATE($J$57,$K$57,E41),OFFSET($B$10:$B$302,MATCH(DATE($J$57,$K$57,E41),$B$10:$B$302,0),0),0)+MATCH(DATE($J$57,$K$57,E41),$B$10:$B$302,0),0),0)+MATCH(DATE($J$57,$K$57,E41),OFFSET($B$10:$B$302,MATCH(DATE($J$57,$K$57,E41),$B$10:$B$302,0),0),0)+MATCH(DATE($J$57,$K$57,E41),$B$10:$B$302,0)))</f>
        <v/>
      </c>
      <c r="F44" s="21" t="str">
        <f t="shared" ref="F44:K44" ca="1" si="54">IF(ISERROR(MATCH(DATE($J$57,$K$57,F41),OFFSET($B$10:$B$302,MATCH(DATE($J$57,$K$57,F41),OFFSET($B$10:$B$302,MATCH(DATE($J$57,$K$57,F41),$B$10:$B$302,0),0),0)+MATCH(DATE($J$57,$K$57,F41),$B$10:$B$302,0),0),0)+MATCH(DATE($J$57,$K$57,F41),OFFSET($B$10:$B$302,MATCH(DATE($J$57,$K$57,F41),$B$10:$B$302,0),0),0)+MATCH(DATE($J$57,$K$57,F41),$B$10:$B$302,0)),"",INDEX($C$10:$C$302,MATCH(DATE($J$57,$K$57,F41),OFFSET($B$10:$B$302,MATCH(DATE($J$57,$K$57,F41),OFFSET($B$10:$B$302,MATCH(DATE($J$57,$K$57,F41),$B$10:$B$302,0),0),0)+MATCH(DATE($J$57,$K$57,F41),$B$10:$B$302,0),0),0)+MATCH(DATE($J$57,$K$57,F41),OFFSET($B$10:$B$302,MATCH(DATE($J$57,$K$57,F41),$B$10:$B$302,0),0),0)+MATCH(DATE($J$57,$K$57,F41),$B$10:$B$302,0)))</f>
        <v/>
      </c>
      <c r="G44" s="21" t="str">
        <f t="shared" ca="1" si="54"/>
        <v/>
      </c>
      <c r="H44" s="21" t="str">
        <f t="shared" ca="1" si="54"/>
        <v/>
      </c>
      <c r="I44" s="21" t="str">
        <f t="shared" ca="1" si="54"/>
        <v/>
      </c>
      <c r="J44" s="21" t="str">
        <f t="shared" ca="1" si="54"/>
        <v/>
      </c>
      <c r="K44" s="21" t="str">
        <f t="shared" ca="1" si="54"/>
        <v/>
      </c>
      <c r="L44" s="6"/>
      <c r="M44" s="21" t="str">
        <f ca="1">IF(ISERROR(MATCH(DATE($R$57,$S$57,M41),OFFSET($B$10:$B$302,MATCH(DATE($R$57,$S$57,M41),OFFSET($B$10:$B$302,MATCH(DATE($R$57,$S$57,M41),$B$10:$B$302,0),0),0)+MATCH(DATE($R$57,$S$57,M41),$B$10:$B$302,0),0),0)+MATCH(DATE($R$57,$S$57,M41),OFFSET($B$10:$B$302,MATCH(DATE($R$57,$S$57,M41),$B$10:$B$302,0),0),0)+MATCH(DATE($R$57,$S$57,M41),$B$10:$B$302,0)),"",INDEX($C$10:$C$302,MATCH(DATE($R$57,$S$57,M41),OFFSET($B$10:$B$302,MATCH(DATE($R$57,$S$57,M41),OFFSET($B$10:$B$302,MATCH(DATE($R$57,$S$57,M41),$B$10:$B$302,0),0),0)+MATCH(DATE($R$57,$S$57,M41),$B$10:$B$302,0),0),0)+MATCH(DATE($R$57,$S$57,M41),OFFSET($B$10:$B$302,MATCH(DATE($R$57,$S$57,M41),$B$10:$B$302,0),0),0)+MATCH(DATE($R$57,$S$57,M41),$B$10:$B$302,0)))</f>
        <v/>
      </c>
      <c r="N44" s="21" t="str">
        <f t="shared" ref="N44:S44" ca="1" si="55">IF(ISERROR(MATCH(DATE($R$57,$S$57,N41),OFFSET($B$10:$B$302,MATCH(DATE($R$57,$S$57,N41),OFFSET($B$10:$B$302,MATCH(DATE($R$57,$S$57,N41),$B$10:$B$302,0),0),0)+MATCH(DATE($R$57,$S$57,N41),$B$10:$B$302,0),0),0)+MATCH(DATE($R$57,$S$57,N41),OFFSET($B$10:$B$302,MATCH(DATE($R$57,$S$57,N41),$B$10:$B$302,0),0),0)+MATCH(DATE($R$57,$S$57,N41),$B$10:$B$302,0)),"",INDEX($C$10:$C$302,MATCH(DATE($R$57,$S$57,N41),OFFSET($B$10:$B$302,MATCH(DATE($R$57,$S$57,N41),OFFSET($B$10:$B$302,MATCH(DATE($R$57,$S$57,N41),$B$10:$B$302,0),0),0)+MATCH(DATE($R$57,$S$57,N41),$B$10:$B$302,0),0),0)+MATCH(DATE($R$57,$S$57,N41),OFFSET($B$10:$B$302,MATCH(DATE($R$57,$S$57,N41),$B$10:$B$302,0),0),0)+MATCH(DATE($R$57,$S$57,N41),$B$10:$B$302,0)))</f>
        <v/>
      </c>
      <c r="O44" s="21" t="str">
        <f t="shared" ca="1" si="55"/>
        <v/>
      </c>
      <c r="P44" s="21" t="str">
        <f t="shared" ca="1" si="55"/>
        <v/>
      </c>
      <c r="Q44" s="21" t="str">
        <f t="shared" ca="1" si="55"/>
        <v/>
      </c>
      <c r="R44" s="21" t="str">
        <f t="shared" ca="1" si="55"/>
        <v/>
      </c>
      <c r="S44" s="21" t="str">
        <f t="shared" ca="1" si="55"/>
        <v/>
      </c>
    </row>
    <row r="45" spans="1:19" ht="17.100000000000001" customHeight="1">
      <c r="A45" s="13">
        <v>36</v>
      </c>
      <c r="B45" s="11">
        <v>39935</v>
      </c>
      <c r="C45" s="12" t="s">
        <v>60</v>
      </c>
      <c r="E45" s="19">
        <f>K41+1</f>
        <v>15</v>
      </c>
      <c r="F45" s="19">
        <f t="shared" ref="F45:K45" si="56">E45+1</f>
        <v>16</v>
      </c>
      <c r="G45" s="19">
        <f t="shared" si="56"/>
        <v>17</v>
      </c>
      <c r="H45" s="19">
        <f t="shared" si="56"/>
        <v>18</v>
      </c>
      <c r="I45" s="19">
        <f t="shared" si="56"/>
        <v>19</v>
      </c>
      <c r="J45" s="19">
        <f t="shared" si="56"/>
        <v>20</v>
      </c>
      <c r="K45" s="19">
        <f t="shared" si="56"/>
        <v>21</v>
      </c>
      <c r="L45" s="6"/>
      <c r="M45" s="19">
        <f>S41+1</f>
        <v>15</v>
      </c>
      <c r="N45" s="19">
        <f t="shared" ref="N45:S45" si="57">M45+1</f>
        <v>16</v>
      </c>
      <c r="O45" s="19">
        <f t="shared" si="57"/>
        <v>17</v>
      </c>
      <c r="P45" s="19">
        <f t="shared" si="57"/>
        <v>18</v>
      </c>
      <c r="Q45" s="19">
        <f t="shared" si="57"/>
        <v>19</v>
      </c>
      <c r="R45" s="19">
        <f t="shared" si="57"/>
        <v>20</v>
      </c>
      <c r="S45" s="19">
        <f t="shared" si="57"/>
        <v>21</v>
      </c>
    </row>
    <row r="46" spans="1:19" ht="17.100000000000001" customHeight="1">
      <c r="A46" s="13">
        <v>37</v>
      </c>
      <c r="B46" s="11">
        <v>39942</v>
      </c>
      <c r="C46" s="12" t="s">
        <v>61</v>
      </c>
      <c r="E46" s="20" t="str">
        <f t="shared" ref="E46:K46" si="58">IF(ISERROR(MATCH(DATE($J$57,$K$57,E45),$B$10:$B$302,0)),"",INDEX($C$10:$C$302,MATCH(DATE($J$57,$K$57,E45),$B$10:$B$302,0)))</f>
        <v>Siena vs Milan</v>
      </c>
      <c r="F46" s="20" t="str">
        <f t="shared" si="58"/>
        <v/>
      </c>
      <c r="G46" s="20" t="str">
        <f t="shared" si="58"/>
        <v/>
      </c>
      <c r="H46" s="20" t="str">
        <f t="shared" si="58"/>
        <v/>
      </c>
      <c r="I46" s="20" t="str">
        <f t="shared" si="58"/>
        <v/>
      </c>
      <c r="J46" s="20" t="str">
        <f t="shared" si="58"/>
        <v/>
      </c>
      <c r="K46" s="20" t="str">
        <f t="shared" si="58"/>
        <v>Fulham vs MU</v>
      </c>
      <c r="L46" s="6"/>
      <c r="M46" s="20" t="str">
        <f t="shared" ref="M46:S46" si="59">IF(ISERROR(MATCH(DATE($R$57,$S$57,M45),$B$10:$B$302,0)),"",INDEX($C$10:$C$302,MATCH(DATE($R$57,$S$57,M45),$B$10:$B$302,0)))</f>
        <v/>
      </c>
      <c r="N46" s="20" t="str">
        <f t="shared" si="59"/>
        <v/>
      </c>
      <c r="O46" s="20" t="str">
        <f t="shared" si="59"/>
        <v/>
      </c>
      <c r="P46" s="20" t="str">
        <f t="shared" si="59"/>
        <v>Wigan vs MU</v>
      </c>
      <c r="Q46" s="20" t="str">
        <f t="shared" si="59"/>
        <v>Milan vs Torino</v>
      </c>
      <c r="R46" s="20" t="str">
        <f t="shared" si="59"/>
        <v/>
      </c>
      <c r="S46" s="20" t="str">
        <f t="shared" si="59"/>
        <v/>
      </c>
    </row>
    <row r="47" spans="1:19" ht="17.100000000000001" customHeight="1">
      <c r="A47" s="13">
        <v>38</v>
      </c>
      <c r="B47" s="11">
        <v>39949</v>
      </c>
      <c r="C47" s="12" t="s">
        <v>62</v>
      </c>
      <c r="E47" s="20" t="str">
        <f ca="1">IF(ISERROR(MATCH(DATE($J$57,$K$57,E45),OFFSET($B$10:$B$302,MATCH(DATE($J$57,$K$57,E45),$B$10:$B$302,0),0),0)+MATCH(DATE($J$57,$K$57,E45),$B$10:$B$302,0)),"",INDEX($C$10:$C$302,MATCH(DATE($J$57,$K$57,E45),OFFSET($B$10:$B$302,MATCH(DATE($J$57,$K$57,E45),$B$10:$B$302,0),0),0)+MATCH(DATE($J$57,$K$57,E45),$B$10:$B$302,0)))</f>
        <v>Almeria vs Barcelona</v>
      </c>
      <c r="F47" s="20" t="str">
        <f t="shared" ref="F47:K47" ca="1" si="60">IF(ISERROR(MATCH(DATE($J$57,$K$57,F45),OFFSET($B$10:$B$302,MATCH(DATE($J$57,$K$57,F45),$B$10:$B$302,0),0),0)+MATCH(DATE($J$57,$K$57,F45),$B$10:$B$302,0)),"",INDEX($C$10:$C$302,MATCH(DATE($J$57,$K$57,F45),OFFSET($B$10:$B$302,MATCH(DATE($J$57,$K$57,F45),$B$10:$B$302,0),0),0)+MATCH(DATE($J$57,$K$57,F45),$B$10:$B$302,0)))</f>
        <v/>
      </c>
      <c r="G47" s="20" t="str">
        <f t="shared" ca="1" si="60"/>
        <v/>
      </c>
      <c r="H47" s="20" t="str">
        <f t="shared" ca="1" si="60"/>
        <v/>
      </c>
      <c r="I47" s="20" t="str">
        <f t="shared" ca="1" si="60"/>
        <v/>
      </c>
      <c r="J47" s="20" t="str">
        <f t="shared" ca="1" si="60"/>
        <v/>
      </c>
      <c r="K47" s="20" t="str">
        <f t="shared" ca="1" si="60"/>
        <v/>
      </c>
      <c r="L47" s="6"/>
      <c r="M47" s="20" t="str">
        <f ca="1">IF(ISERROR(MATCH(DATE($R$57,$S$57,M45),OFFSET($B$10:$B$302,MATCH(DATE($R$57,$S$57,M45),$B$10:$B$302,0),0),0)+MATCH(DATE($R$57,$S$57,M45),$B$10:$B$302,0)),"",INDEX($C$10:$C$302,MATCH(DATE($R$57,$S$57,M45),OFFSET($B$10:$B$302,MATCH(DATE($R$57,$S$57,M45),$B$10:$B$302,0),0),0)+MATCH(DATE($R$57,$S$57,M45),$B$10:$B$302,0)))</f>
        <v/>
      </c>
      <c r="N47" s="20" t="str">
        <f t="shared" ref="N47:S47" ca="1" si="61">IF(ISERROR(MATCH(DATE($R$57,$S$57,N45),OFFSET($B$10:$B$302,MATCH(DATE($R$57,$S$57,N45),$B$10:$B$302,0),0),0)+MATCH(DATE($R$57,$S$57,N45),$B$10:$B$302,0)),"",INDEX($C$10:$C$302,MATCH(DATE($R$57,$S$57,N45),OFFSET($B$10:$B$302,MATCH(DATE($R$57,$S$57,N45),$B$10:$B$302,0),0),0)+MATCH(DATE($R$57,$S$57,N45),$B$10:$B$302,0)))</f>
        <v/>
      </c>
      <c r="O47" s="20" t="str">
        <f t="shared" ca="1" si="61"/>
        <v/>
      </c>
      <c r="P47" s="20" t="str">
        <f t="shared" ca="1" si="61"/>
        <v/>
      </c>
      <c r="Q47" s="20" t="str">
        <f t="shared" ca="1" si="61"/>
        <v>Getafe vs Barcelona</v>
      </c>
      <c r="R47" s="20" t="str">
        <f t="shared" ca="1" si="61"/>
        <v/>
      </c>
      <c r="S47" s="20" t="str">
        <f t="shared" ca="1" si="61"/>
        <v/>
      </c>
    </row>
    <row r="48" spans="1:19" ht="17.100000000000001" customHeight="1">
      <c r="A48" s="13">
        <v>39</v>
      </c>
      <c r="B48" s="11">
        <v>39957</v>
      </c>
      <c r="C48" s="12" t="s">
        <v>63</v>
      </c>
      <c r="E48" s="21" t="str">
        <f ca="1">IF(ISERROR(MATCH(DATE($J$57,$K$57,E45),OFFSET($B$10:$B$302,MATCH(DATE($J$57,$K$57,E45),OFFSET($B$10:$B$302,MATCH(DATE($J$57,$K$57,E45),$B$10:$B$302,0),0),0)+MATCH(DATE($J$57,$K$57,E45),$B$10:$B$302,0),0),0)+MATCH(DATE($J$57,$K$57,E45),OFFSET($B$10:$B$302,MATCH(DATE($J$57,$K$57,E45),$B$10:$B$302,0),0),0)+MATCH(DATE($J$57,$K$57,E45),$B$10:$B$302,0)),"",INDEX($C$10:$C$302,MATCH(DATE($J$57,$K$57,E45),OFFSET($B$10:$B$302,MATCH(DATE($J$57,$K$57,E45),OFFSET($B$10:$B$302,MATCH(DATE($J$57,$K$57,E45),$B$10:$B$302,0),0),0)+MATCH(DATE($J$57,$K$57,E45),$B$10:$B$302,0),0),0)+MATCH(DATE($J$57,$K$57,E45),OFFSET($B$10:$B$302,MATCH(DATE($J$57,$K$57,E45),$B$10:$B$302,0),0),0)+MATCH(DATE($J$57,$K$57,E45),$B$10:$B$302,0)))</f>
        <v/>
      </c>
      <c r="F48" s="21" t="str">
        <f t="shared" ref="F48:K48" ca="1" si="62">IF(ISERROR(MATCH(DATE($J$57,$K$57,F45),OFFSET($B$10:$B$302,MATCH(DATE($J$57,$K$57,F45),OFFSET($B$10:$B$302,MATCH(DATE($J$57,$K$57,F45),$B$10:$B$302,0),0),0)+MATCH(DATE($J$57,$K$57,F45),$B$10:$B$302,0),0),0)+MATCH(DATE($J$57,$K$57,F45),OFFSET($B$10:$B$302,MATCH(DATE($J$57,$K$57,F45),$B$10:$B$302,0),0),0)+MATCH(DATE($J$57,$K$57,F45),$B$10:$B$302,0)),"",INDEX($C$10:$C$302,MATCH(DATE($J$57,$K$57,F45),OFFSET($B$10:$B$302,MATCH(DATE($J$57,$K$57,F45),OFFSET($B$10:$B$302,MATCH(DATE($J$57,$K$57,F45),$B$10:$B$302,0),0),0)+MATCH(DATE($J$57,$K$57,F45),$B$10:$B$302,0),0),0)+MATCH(DATE($J$57,$K$57,F45),OFFSET($B$10:$B$302,MATCH(DATE($J$57,$K$57,F45),$B$10:$B$302,0),0),0)+MATCH(DATE($J$57,$K$57,F45),$B$10:$B$302,0)))</f>
        <v/>
      </c>
      <c r="G48" s="21" t="str">
        <f t="shared" ca="1" si="62"/>
        <v/>
      </c>
      <c r="H48" s="21" t="str">
        <f t="shared" ca="1" si="62"/>
        <v/>
      </c>
      <c r="I48" s="21" t="str">
        <f t="shared" ca="1" si="62"/>
        <v/>
      </c>
      <c r="J48" s="21" t="str">
        <f t="shared" ca="1" si="62"/>
        <v/>
      </c>
      <c r="K48" s="21" t="str">
        <f t="shared" ca="1" si="62"/>
        <v/>
      </c>
      <c r="L48" s="6"/>
      <c r="M48" s="21" t="str">
        <f ca="1">IF(ISERROR(MATCH(DATE($R$57,$S$57,M45),OFFSET($B$10:$B$302,MATCH(DATE($R$57,$S$57,M45),OFFSET($B$10:$B$302,MATCH(DATE($R$57,$S$57,M45),$B$10:$B$302,0),0),0)+MATCH(DATE($R$57,$S$57,M45),$B$10:$B$302,0),0),0)+MATCH(DATE($R$57,$S$57,M45),OFFSET($B$10:$B$302,MATCH(DATE($R$57,$S$57,M45),$B$10:$B$302,0),0),0)+MATCH(DATE($R$57,$S$57,M45),$B$10:$B$302,0)),"",INDEX($C$10:$C$302,MATCH(DATE($R$57,$S$57,M45),OFFSET($B$10:$B$302,MATCH(DATE($R$57,$S$57,M45),OFFSET($B$10:$B$302,MATCH(DATE($R$57,$S$57,M45),$B$10:$B$302,0),0),0)+MATCH(DATE($R$57,$S$57,M45),$B$10:$B$302,0),0),0)+MATCH(DATE($R$57,$S$57,M45),OFFSET($B$10:$B$302,MATCH(DATE($R$57,$S$57,M45),$B$10:$B$302,0),0),0)+MATCH(DATE($R$57,$S$57,M45),$B$10:$B$302,0)))</f>
        <v/>
      </c>
      <c r="N48" s="21" t="str">
        <f t="shared" ref="N48:S48" ca="1" si="63">IF(ISERROR(MATCH(DATE($R$57,$S$57,N45),OFFSET($B$10:$B$302,MATCH(DATE($R$57,$S$57,N45),OFFSET($B$10:$B$302,MATCH(DATE($R$57,$S$57,N45),$B$10:$B$302,0),0),0)+MATCH(DATE($R$57,$S$57,N45),$B$10:$B$302,0),0),0)+MATCH(DATE($R$57,$S$57,N45),OFFSET($B$10:$B$302,MATCH(DATE($R$57,$S$57,N45),$B$10:$B$302,0),0),0)+MATCH(DATE($R$57,$S$57,N45),$B$10:$B$302,0)),"",INDEX($C$10:$C$302,MATCH(DATE($R$57,$S$57,N45),OFFSET($B$10:$B$302,MATCH(DATE($R$57,$S$57,N45),OFFSET($B$10:$B$302,MATCH(DATE($R$57,$S$57,N45),$B$10:$B$302,0),0),0)+MATCH(DATE($R$57,$S$57,N45),$B$10:$B$302,0),0),0)+MATCH(DATE($R$57,$S$57,N45),OFFSET($B$10:$B$302,MATCH(DATE($R$57,$S$57,N45),$B$10:$B$302,0),0),0)+MATCH(DATE($R$57,$S$57,N45),$B$10:$B$302,0)))</f>
        <v/>
      </c>
      <c r="O48" s="21" t="str">
        <f t="shared" ca="1" si="63"/>
        <v/>
      </c>
      <c r="P48" s="21" t="str">
        <f t="shared" ca="1" si="63"/>
        <v/>
      </c>
      <c r="Q48" s="21" t="str">
        <f t="shared" ca="1" si="63"/>
        <v/>
      </c>
      <c r="R48" s="21" t="str">
        <f t="shared" ca="1" si="63"/>
        <v/>
      </c>
      <c r="S48" s="21" t="str">
        <f t="shared" ca="1" si="63"/>
        <v/>
      </c>
    </row>
    <row r="49" spans="1:19" ht="17.100000000000001" customHeight="1">
      <c r="A49" s="13">
        <v>40</v>
      </c>
      <c r="B49" s="14">
        <v>39817</v>
      </c>
      <c r="C49" s="12" t="s">
        <v>64</v>
      </c>
      <c r="E49" s="19">
        <f>K45+1</f>
        <v>22</v>
      </c>
      <c r="F49" s="19">
        <f t="shared" ref="F49:K49" si="64">E49+1</f>
        <v>23</v>
      </c>
      <c r="G49" s="19">
        <f t="shared" si="64"/>
        <v>24</v>
      </c>
      <c r="H49" s="19">
        <f t="shared" si="64"/>
        <v>25</v>
      </c>
      <c r="I49" s="19">
        <f t="shared" si="64"/>
        <v>26</v>
      </c>
      <c r="J49" s="19">
        <f t="shared" si="64"/>
        <v>27</v>
      </c>
      <c r="K49" s="19">
        <f t="shared" si="64"/>
        <v>28</v>
      </c>
      <c r="L49" s="6"/>
      <c r="M49" s="22">
        <f>S45+1</f>
        <v>22</v>
      </c>
      <c r="N49" s="22">
        <f t="shared" ref="N49:S49" si="65">M49+1</f>
        <v>23</v>
      </c>
      <c r="O49" s="22">
        <f t="shared" si="65"/>
        <v>24</v>
      </c>
      <c r="P49" s="22">
        <f t="shared" si="65"/>
        <v>25</v>
      </c>
      <c r="Q49" s="22">
        <f t="shared" si="65"/>
        <v>26</v>
      </c>
      <c r="R49" s="22">
        <f t="shared" si="65"/>
        <v>27</v>
      </c>
      <c r="S49" s="22">
        <f t="shared" si="65"/>
        <v>28</v>
      </c>
    </row>
    <row r="50" spans="1:19" ht="17.100000000000001" customHeight="1">
      <c r="A50" s="13">
        <v>41</v>
      </c>
      <c r="B50" s="14">
        <v>39824</v>
      </c>
      <c r="C50" s="12" t="s">
        <v>65</v>
      </c>
      <c r="E50" s="20" t="str">
        <f t="shared" ref="E50:K50" si="66">IF(ISERROR(MATCH(DATE($J$57,$K$57,E49),$B$10:$B$302,0)),"",INDEX($C$10:$C$302,MATCH(DATE($J$57,$K$57,E49),$B$10:$B$302,0)))</f>
        <v>Napoli vs Milan</v>
      </c>
      <c r="F50" s="20" t="str">
        <f t="shared" si="66"/>
        <v/>
      </c>
      <c r="G50" s="20" t="str">
        <f t="shared" si="66"/>
        <v/>
      </c>
      <c r="H50" s="20" t="str">
        <f t="shared" si="66"/>
        <v/>
      </c>
      <c r="I50" s="20" t="str">
        <f t="shared" si="66"/>
        <v/>
      </c>
      <c r="J50" s="20" t="str">
        <f t="shared" si="66"/>
        <v/>
      </c>
      <c r="K50" s="20" t="str">
        <f t="shared" si="66"/>
        <v/>
      </c>
      <c r="L50" s="6"/>
      <c r="M50" s="20" t="str">
        <f t="shared" ref="M50:S50" si="67">IF(ISERROR(MATCH(DATE($R$57,$S$57,M49),$B$10:$B$302,0)),"",INDEX($C$10:$C$302,MATCH(DATE($R$57,$S$57,M49),$B$10:$B$302,0)))</f>
        <v>Barcelona vs Sevilla</v>
      </c>
      <c r="N50" s="20" t="str">
        <f t="shared" si="67"/>
        <v/>
      </c>
      <c r="O50" s="20" t="str">
        <f t="shared" si="67"/>
        <v/>
      </c>
      <c r="P50" s="20" t="str">
        <f t="shared" si="67"/>
        <v>MU vs Tottenham Hotspur</v>
      </c>
      <c r="Q50" s="20" t="str">
        <f t="shared" si="67"/>
        <v>Milan vs Palermo</v>
      </c>
      <c r="R50" s="20" t="str">
        <f t="shared" si="67"/>
        <v/>
      </c>
      <c r="S50" s="20" t="str">
        <f t="shared" si="67"/>
        <v/>
      </c>
    </row>
    <row r="51" spans="1:19" ht="17.100000000000001" customHeight="1">
      <c r="A51" s="13">
        <v>42</v>
      </c>
      <c r="B51" s="14">
        <v>39831</v>
      </c>
      <c r="C51" s="12" t="s">
        <v>66</v>
      </c>
      <c r="E51" s="20" t="str">
        <f ca="1">IF(ISERROR(MATCH(DATE($J$57,$K$57,E49),OFFSET($B$10:$B$302,MATCH(DATE($J$57,$K$57,E49),$B$10:$B$302,0),0),0)+MATCH(DATE($J$57,$K$57,E49),$B$10:$B$302,0)),"",INDEX($C$10:$C$302,MATCH(DATE($J$57,$K$57,E49),OFFSET($B$10:$B$302,MATCH(DATE($J$57,$K$57,E49),$B$10:$B$302,0),0),0)+MATCH(DATE($J$57,$K$57,E49),$B$10:$B$302,0)))</f>
        <v>Barcelona vs Málaga</v>
      </c>
      <c r="F51" s="20" t="str">
        <f t="shared" ref="F51:K51" ca="1" si="68">IF(ISERROR(MATCH(DATE($J$57,$K$57,F49),OFFSET($B$10:$B$302,MATCH(DATE($J$57,$K$57,F49),$B$10:$B$302,0),0),0)+MATCH(DATE($J$57,$K$57,F49),$B$10:$B$302,0)),"",INDEX($C$10:$C$302,MATCH(DATE($J$57,$K$57,F49),OFFSET($B$10:$B$302,MATCH(DATE($J$57,$K$57,F49),$B$10:$B$302,0),0),0)+MATCH(DATE($J$57,$K$57,F49),$B$10:$B$302,0)))</f>
        <v/>
      </c>
      <c r="G51" s="20" t="str">
        <f t="shared" ca="1" si="68"/>
        <v/>
      </c>
      <c r="H51" s="20" t="str">
        <f t="shared" ca="1" si="68"/>
        <v/>
      </c>
      <c r="I51" s="20" t="str">
        <f t="shared" ca="1" si="68"/>
        <v/>
      </c>
      <c r="J51" s="20" t="str">
        <f t="shared" ca="1" si="68"/>
        <v/>
      </c>
      <c r="K51" s="20" t="str">
        <f t="shared" ca="1" si="68"/>
        <v/>
      </c>
      <c r="L51" s="6"/>
      <c r="M51" s="20" t="str">
        <f ca="1">IF(ISERROR(MATCH(DATE($R$57,$S$57,M49),OFFSET($B$10:$B$302,MATCH(DATE($R$57,$S$57,M49),$B$10:$B$302,0),0),0)+MATCH(DATE($R$57,$S$57,M49),$B$10:$B$302,0)),"",INDEX($C$10:$C$302,MATCH(DATE($R$57,$S$57,M49),OFFSET($B$10:$B$302,MATCH(DATE($R$57,$S$57,M49),$B$10:$B$302,0),0),0)+MATCH(DATE($R$57,$S$57,M49),$B$10:$B$302,0)))</f>
        <v/>
      </c>
      <c r="N51" s="20" t="str">
        <f t="shared" ref="N51:S51" ca="1" si="69">IF(ISERROR(MATCH(DATE($R$57,$S$57,N49),OFFSET($B$10:$B$302,MATCH(DATE($R$57,$S$57,N49),$B$10:$B$302,0),0),0)+MATCH(DATE($R$57,$S$57,N49),$B$10:$B$302,0)),"",INDEX($C$10:$C$302,MATCH(DATE($R$57,$S$57,N49),OFFSET($B$10:$B$302,MATCH(DATE($R$57,$S$57,N49),$B$10:$B$302,0),0),0)+MATCH(DATE($R$57,$S$57,N49),$B$10:$B$302,0)))</f>
        <v/>
      </c>
      <c r="O51" s="20" t="str">
        <f t="shared" ca="1" si="69"/>
        <v/>
      </c>
      <c r="P51" s="20" t="str">
        <f t="shared" ca="1" si="69"/>
        <v/>
      </c>
      <c r="Q51" s="20" t="str">
        <f t="shared" ca="1" si="69"/>
        <v>Valencia vs Barcelona</v>
      </c>
      <c r="R51" s="20" t="str">
        <f t="shared" ca="1" si="69"/>
        <v/>
      </c>
      <c r="S51" s="20" t="str">
        <f t="shared" ca="1" si="69"/>
        <v/>
      </c>
    </row>
    <row r="52" spans="1:19" ht="17.100000000000001" customHeight="1">
      <c r="A52" s="13">
        <v>43</v>
      </c>
      <c r="B52" s="14">
        <v>39838</v>
      </c>
      <c r="C52" s="12" t="s">
        <v>67</v>
      </c>
      <c r="E52" s="21" t="str">
        <f ca="1">IF(ISERROR(MATCH(DATE($J$57,$K$57,E49),OFFSET($B$10:$B$302,MATCH(DATE($J$57,$K$57,E49),OFFSET($B$10:$B$302,MATCH(DATE($J$57,$K$57,E49),$B$10:$B$302,0),0),0)+MATCH(DATE($J$57,$K$57,E49),$B$10:$B$302,0),0),0)+MATCH(DATE($J$57,$K$57,E49),OFFSET($B$10:$B$302,MATCH(DATE($J$57,$K$57,E49),$B$10:$B$302,0),0),0)+MATCH(DATE($J$57,$K$57,E49),$B$10:$B$302,0)),"",INDEX($C$10:$C$302,MATCH(DATE($J$57,$K$57,E49),OFFSET($B$10:$B$302,MATCH(DATE($J$57,$K$57,E49),OFFSET($B$10:$B$302,MATCH(DATE($J$57,$K$57,E49),$B$10:$B$302,0),0),0)+MATCH(DATE($J$57,$K$57,E49),$B$10:$B$302,0),0),0)+MATCH(DATE($J$57,$K$57,E49),OFFSET($B$10:$B$302,MATCH(DATE($J$57,$K$57,E49),$B$10:$B$302,0),0),0)+MATCH(DATE($J$57,$K$57,E49),$B$10:$B$302,0)))</f>
        <v/>
      </c>
      <c r="F52" s="21" t="str">
        <f t="shared" ref="F52:K52" ca="1" si="70">IF(ISERROR(MATCH(DATE($J$57,$K$57,F49),OFFSET($B$10:$B$302,MATCH(DATE($J$57,$K$57,F49),OFFSET($B$10:$B$302,MATCH(DATE($J$57,$K$57,F49),$B$10:$B$302,0),0),0)+MATCH(DATE($J$57,$K$57,F49),$B$10:$B$302,0),0),0)+MATCH(DATE($J$57,$K$57,F49),OFFSET($B$10:$B$302,MATCH(DATE($J$57,$K$57,F49),$B$10:$B$302,0),0),0)+MATCH(DATE($J$57,$K$57,F49),$B$10:$B$302,0)),"",INDEX($C$10:$C$302,MATCH(DATE($J$57,$K$57,F49),OFFSET($B$10:$B$302,MATCH(DATE($J$57,$K$57,F49),OFFSET($B$10:$B$302,MATCH(DATE($J$57,$K$57,F49),$B$10:$B$302,0),0),0)+MATCH(DATE($J$57,$K$57,F49),$B$10:$B$302,0),0),0)+MATCH(DATE($J$57,$K$57,F49),OFFSET($B$10:$B$302,MATCH(DATE($J$57,$K$57,F49),$B$10:$B$302,0),0),0)+MATCH(DATE($J$57,$K$57,F49),$B$10:$B$302,0)))</f>
        <v/>
      </c>
      <c r="G52" s="21" t="str">
        <f t="shared" ca="1" si="70"/>
        <v/>
      </c>
      <c r="H52" s="21" t="str">
        <f t="shared" ca="1" si="70"/>
        <v/>
      </c>
      <c r="I52" s="21" t="str">
        <f t="shared" ca="1" si="70"/>
        <v/>
      </c>
      <c r="J52" s="21" t="str">
        <f t="shared" ca="1" si="70"/>
        <v/>
      </c>
      <c r="K52" s="21" t="str">
        <f t="shared" ca="1" si="70"/>
        <v/>
      </c>
      <c r="L52" s="6"/>
      <c r="M52" s="21" t="str">
        <f ca="1">IF(ISERROR(MATCH(DATE($R$57,$S$57,M49),OFFSET($B$10:$B$302,MATCH(DATE($R$57,$S$57,M49),OFFSET($B$10:$B$302,MATCH(DATE($R$57,$S$57,M49),$B$10:$B$302,0),0),0)+MATCH(DATE($R$57,$S$57,M49),$B$10:$B$302,0),0),0)+MATCH(DATE($R$57,$S$57,M49),OFFSET($B$10:$B$302,MATCH(DATE($R$57,$S$57,M49),$B$10:$B$302,0),0),0)+MATCH(DATE($R$57,$S$57,M49),$B$10:$B$302,0)),"",INDEX($C$10:$C$302,MATCH(DATE($R$57,$S$57,M49),OFFSET($B$10:$B$302,MATCH(DATE($R$57,$S$57,M49),OFFSET($B$10:$B$302,MATCH(DATE($R$57,$S$57,M49),$B$10:$B$302,0),0),0)+MATCH(DATE($R$57,$S$57,M49),$B$10:$B$302,0),0),0)+MATCH(DATE($R$57,$S$57,M49),OFFSET($B$10:$B$302,MATCH(DATE($R$57,$S$57,M49),$B$10:$B$302,0),0),0)+MATCH(DATE($R$57,$S$57,M49),$B$10:$B$302,0)))</f>
        <v/>
      </c>
      <c r="N52" s="21" t="str">
        <f t="shared" ref="N52:S52" ca="1" si="71">IF(ISERROR(MATCH(DATE($R$57,$S$57,N49),OFFSET($B$10:$B$302,MATCH(DATE($R$57,$S$57,N49),OFFSET($B$10:$B$302,MATCH(DATE($R$57,$S$57,N49),$B$10:$B$302,0),0),0)+MATCH(DATE($R$57,$S$57,N49),$B$10:$B$302,0),0),0)+MATCH(DATE($R$57,$S$57,N49),OFFSET($B$10:$B$302,MATCH(DATE($R$57,$S$57,N49),$B$10:$B$302,0),0),0)+MATCH(DATE($R$57,$S$57,N49),$B$10:$B$302,0)),"",INDEX($C$10:$C$302,MATCH(DATE($R$57,$S$57,N49),OFFSET($B$10:$B$302,MATCH(DATE($R$57,$S$57,N49),OFFSET($B$10:$B$302,MATCH(DATE($R$57,$S$57,N49),$B$10:$B$302,0),0),0)+MATCH(DATE($R$57,$S$57,N49),$B$10:$B$302,0),0),0)+MATCH(DATE($R$57,$S$57,N49),OFFSET($B$10:$B$302,MATCH(DATE($R$57,$S$57,N49),$B$10:$B$302,0),0),0)+MATCH(DATE($R$57,$S$57,N49),$B$10:$B$302,0)))</f>
        <v/>
      </c>
      <c r="O52" s="21" t="str">
        <f t="shared" ca="1" si="71"/>
        <v/>
      </c>
      <c r="P52" s="21" t="str">
        <f t="shared" ca="1" si="71"/>
        <v/>
      </c>
      <c r="Q52" s="21" t="str">
        <f t="shared" ca="1" si="71"/>
        <v/>
      </c>
      <c r="R52" s="21" t="str">
        <f t="shared" ca="1" si="71"/>
        <v/>
      </c>
      <c r="S52" s="21" t="str">
        <f t="shared" ca="1" si="71"/>
        <v/>
      </c>
    </row>
    <row r="53" spans="1:19" ht="17.100000000000001" customHeight="1">
      <c r="A53" s="13">
        <v>44</v>
      </c>
      <c r="B53" s="14">
        <v>39845</v>
      </c>
      <c r="C53" s="12" t="s">
        <v>68</v>
      </c>
      <c r="E53" s="19">
        <f>IF(K49&lt;&gt;"",IF(DAY(EOMONTH(DATE($J$57,$K$57,1),0))=K49,"",K49+1),"")</f>
        <v>29</v>
      </c>
      <c r="F53" s="19">
        <f t="shared" ref="F53:K53" si="72">IF(E53&lt;&gt;"",IF(DAY(EOMONTH(DATE($J$57,$K$57,1),0))=E53,"",E53+1),"")</f>
        <v>30</v>
      </c>
      <c r="G53" s="19">
        <f t="shared" si="72"/>
        <v>31</v>
      </c>
      <c r="H53" s="19" t="str">
        <f t="shared" si="72"/>
        <v/>
      </c>
      <c r="I53" s="19" t="str">
        <f t="shared" si="72"/>
        <v/>
      </c>
      <c r="J53" s="19" t="str">
        <f t="shared" si="72"/>
        <v/>
      </c>
      <c r="K53" s="19" t="str">
        <f t="shared" si="72"/>
        <v/>
      </c>
      <c r="L53" s="6"/>
      <c r="M53" s="19">
        <f>IF(S49&lt;&gt;"",IF(DAY(EOMONTH(DATE($R$57,$K$57,1),0))=S49,"",S49+1),"")</f>
        <v>29</v>
      </c>
      <c r="N53" s="19">
        <f t="shared" ref="N53:S53" si="73">IF(M53&lt;&gt;"",IF(DAY(EOMONTH(DATE($R$57,$K$57,1),0))=M53,"",M53+1),"")</f>
        <v>30</v>
      </c>
      <c r="O53" s="19">
        <f t="shared" si="73"/>
        <v>31</v>
      </c>
      <c r="P53" s="19" t="str">
        <f t="shared" si="73"/>
        <v/>
      </c>
      <c r="Q53" s="19" t="str">
        <f t="shared" si="73"/>
        <v/>
      </c>
      <c r="R53" s="19" t="str">
        <f t="shared" si="73"/>
        <v/>
      </c>
      <c r="S53" s="19" t="str">
        <f t="shared" si="73"/>
        <v/>
      </c>
    </row>
    <row r="54" spans="1:19" ht="17.100000000000001" customHeight="1">
      <c r="A54" s="13">
        <v>45</v>
      </c>
      <c r="B54" s="14">
        <v>39852</v>
      </c>
      <c r="C54" s="12" t="s">
        <v>69</v>
      </c>
      <c r="E54" s="20" t="str">
        <f t="shared" ref="E54:K54" si="74">IF(ISERROR(MATCH(DATE($J$57,$K$57,E53),$B$10:$B$302,0)),"",INDEX($C$10:$C$302,MATCH(DATE($J$57,$K$57,E53),$B$10:$B$302,0)))</f>
        <v/>
      </c>
      <c r="F54" s="20" t="str">
        <f t="shared" si="74"/>
        <v/>
      </c>
      <c r="G54" s="20" t="str">
        <f t="shared" si="74"/>
        <v/>
      </c>
      <c r="H54" s="20" t="str">
        <f t="shared" si="74"/>
        <v/>
      </c>
      <c r="I54" s="20" t="str">
        <f t="shared" si="74"/>
        <v/>
      </c>
      <c r="J54" s="20" t="str">
        <f t="shared" si="74"/>
        <v/>
      </c>
      <c r="K54" s="20" t="str">
        <f t="shared" si="74"/>
        <v/>
      </c>
      <c r="L54" s="6"/>
      <c r="M54" s="20" t="str">
        <f t="shared" ref="M54:S54" si="75">IF(ISERROR(MATCH(DATE($R$57,$S$57,M53),$B$10:$B$302,0)),"",INDEX($C$10:$C$302,MATCH(DATE($R$57,$S$57,M53),$B$10:$B$302,0)))</f>
        <v/>
      </c>
      <c r="N54" s="20" t="str">
        <f t="shared" si="75"/>
        <v/>
      </c>
      <c r="O54" s="20" t="str">
        <f t="shared" si="75"/>
        <v/>
      </c>
      <c r="P54" s="20" t="str">
        <f t="shared" si="75"/>
        <v/>
      </c>
      <c r="Q54" s="20" t="str">
        <f t="shared" si="75"/>
        <v/>
      </c>
      <c r="R54" s="20" t="str">
        <f t="shared" si="75"/>
        <v/>
      </c>
      <c r="S54" s="20" t="str">
        <f t="shared" si="75"/>
        <v/>
      </c>
    </row>
    <row r="55" spans="1:19" ht="17.100000000000001" customHeight="1">
      <c r="A55" s="13">
        <v>46</v>
      </c>
      <c r="B55" s="14">
        <v>39859</v>
      </c>
      <c r="C55" s="12" t="s">
        <v>70</v>
      </c>
      <c r="E55" s="20" t="str">
        <f ca="1">IF(ISERROR(MATCH(DATE($J$57,$K$57,E53),OFFSET($B$10:$B$302,MATCH(DATE($J$57,$K$57,E53),$B$10:$B$302,0),0),0)+MATCH(DATE($J$57,$K$57,E53),$B$10:$B$302,0)),"",INDEX($C$10:$C$302,MATCH(DATE($J$57,$K$57,E53),OFFSET($B$10:$B$302,MATCH(DATE($J$57,$K$57,E53),$B$10:$B$302,0),0),0)+MATCH(DATE($J$57,$K$57,E53),$B$10:$B$302,0)))</f>
        <v/>
      </c>
      <c r="F55" s="20" t="str">
        <f t="shared" ref="F55:K55" ca="1" si="76">IF(ISERROR(MATCH(DATE($J$57,$K$57,F53),OFFSET($B$10:$B$302,MATCH(DATE($J$57,$K$57,F53),$B$10:$B$302,0),0),0)+MATCH(DATE($J$57,$K$57,F53),$B$10:$B$302,0)),"",INDEX($C$10:$C$302,MATCH(DATE($J$57,$K$57,F53),OFFSET($B$10:$B$302,MATCH(DATE($J$57,$K$57,F53),$B$10:$B$302,0),0),0)+MATCH(DATE($J$57,$K$57,F53),$B$10:$B$302,0)))</f>
        <v/>
      </c>
      <c r="G55" s="20" t="str">
        <f t="shared" ca="1" si="76"/>
        <v/>
      </c>
      <c r="H55" s="20" t="str">
        <f t="shared" ca="1" si="76"/>
        <v/>
      </c>
      <c r="I55" s="20" t="str">
        <f t="shared" ca="1" si="76"/>
        <v/>
      </c>
      <c r="J55" s="20" t="str">
        <f t="shared" ca="1" si="76"/>
        <v/>
      </c>
      <c r="K55" s="20" t="str">
        <f t="shared" ca="1" si="76"/>
        <v/>
      </c>
      <c r="L55" s="6"/>
      <c r="M55" s="20" t="str">
        <f ca="1">IF(ISERROR(MATCH(DATE($R$57,$S$57,M53),OFFSET($B$10:$B$302,MATCH(DATE($R$57,$S$57,M53),$B$10:$B$302,0),0),0)+MATCH(DATE($R$57,$S$57,M53),$B$10:$B$302,0)),"",INDEX($C$10:$C$302,MATCH(DATE($R$57,$S$57,M53),OFFSET($B$10:$B$302,MATCH(DATE($R$57,$S$57,M53),$B$10:$B$302,0),0),0)+MATCH(DATE($R$57,$S$57,M53),$B$10:$B$302,0)))</f>
        <v/>
      </c>
      <c r="N55" s="20" t="str">
        <f t="shared" ref="N55:S55" ca="1" si="77">IF(ISERROR(MATCH(DATE($R$57,$S$57,N53),OFFSET($B$10:$B$302,MATCH(DATE($R$57,$S$57,N53),$B$10:$B$302,0),0),0)+MATCH(DATE($R$57,$S$57,N53),$B$10:$B$302,0)),"",INDEX($C$10:$C$302,MATCH(DATE($R$57,$S$57,N53),OFFSET($B$10:$B$302,MATCH(DATE($R$57,$S$57,N53),$B$10:$B$302,0),0),0)+MATCH(DATE($R$57,$S$57,N53),$B$10:$B$302,0)))</f>
        <v/>
      </c>
      <c r="O55" s="20" t="str">
        <f t="shared" ca="1" si="77"/>
        <v/>
      </c>
      <c r="P55" s="20" t="str">
        <f t="shared" ca="1" si="77"/>
        <v/>
      </c>
      <c r="Q55" s="20" t="str">
        <f t="shared" ca="1" si="77"/>
        <v/>
      </c>
      <c r="R55" s="20" t="str">
        <f t="shared" ca="1" si="77"/>
        <v/>
      </c>
      <c r="S55" s="20" t="str">
        <f t="shared" ca="1" si="77"/>
        <v/>
      </c>
    </row>
    <row r="56" spans="1:19" ht="17.100000000000001" customHeight="1">
      <c r="A56" s="13">
        <v>47</v>
      </c>
      <c r="B56" s="14">
        <v>39866</v>
      </c>
      <c r="C56" s="12" t="s">
        <v>71</v>
      </c>
      <c r="E56" s="21" t="str">
        <f ca="1">IF(ISERROR(MATCH(DATE($J$57,$K$57,E53),OFFSET($B$10:$B$302,MATCH(DATE($J$57,$K$57,E53),OFFSET($B$10:$B$302,MATCH(DATE($J$57,$K$57,E53),$B$10:$B$302,0),0),0)+MATCH(DATE($J$57,$K$57,E53),$B$10:$B$302,0),0),0)+MATCH(DATE($J$57,$K$57,E53),OFFSET($B$10:$B$302,MATCH(DATE($J$57,$K$57,E53),$B$10:$B$302,0),0),0)+MATCH(DATE($J$57,$K$57,E53),$B$10:$B$302,0)),"",INDEX($C$10:$C$302,MATCH(DATE($J$57,$K$57,E53),OFFSET($B$10:$B$302,MATCH(DATE($J$57,$K$57,E53),OFFSET($B$10:$B$302,MATCH(DATE($J$57,$K$57,E53),$B$10:$B$302,0),0),0)+MATCH(DATE($J$57,$K$57,E53),$B$10:$B$302,0),0),0)+MATCH(DATE($J$57,$K$57,E53),OFFSET($B$10:$B$302,MATCH(DATE($J$57,$K$57,E53),$B$10:$B$302,0),0),0)+MATCH(DATE($J$57,$K$57,E53),$B$10:$B$302,0)))</f>
        <v/>
      </c>
      <c r="F56" s="21" t="str">
        <f t="shared" ref="F56:K56" ca="1" si="78">IF(ISERROR(MATCH(DATE($J$57,$K$57,F53),OFFSET($B$10:$B$302,MATCH(DATE($J$57,$K$57,F53),OFFSET($B$10:$B$302,MATCH(DATE($J$57,$K$57,F53),$B$10:$B$302,0),0),0)+MATCH(DATE($J$57,$K$57,F53),$B$10:$B$302,0),0),0)+MATCH(DATE($J$57,$K$57,F53),OFFSET($B$10:$B$302,MATCH(DATE($J$57,$K$57,F53),$B$10:$B$302,0),0),0)+MATCH(DATE($J$57,$K$57,F53),$B$10:$B$302,0)),"",INDEX($C$10:$C$302,MATCH(DATE($J$57,$K$57,F53),OFFSET($B$10:$B$302,MATCH(DATE($J$57,$K$57,F53),OFFSET($B$10:$B$302,MATCH(DATE($J$57,$K$57,F53),$B$10:$B$302,0),0),0)+MATCH(DATE($J$57,$K$57,F53),$B$10:$B$302,0),0),0)+MATCH(DATE($J$57,$K$57,F53),OFFSET($B$10:$B$302,MATCH(DATE($J$57,$K$57,F53),$B$10:$B$302,0),0),0)+MATCH(DATE($J$57,$K$57,F53),$B$10:$B$302,0)))</f>
        <v/>
      </c>
      <c r="G56" s="21" t="str">
        <f t="shared" ca="1" si="78"/>
        <v/>
      </c>
      <c r="H56" s="21" t="str">
        <f t="shared" ca="1" si="78"/>
        <v/>
      </c>
      <c r="I56" s="21" t="str">
        <f t="shared" ca="1" si="78"/>
        <v/>
      </c>
      <c r="J56" s="21" t="str">
        <f t="shared" ca="1" si="78"/>
        <v/>
      </c>
      <c r="K56" s="21" t="str">
        <f t="shared" ca="1" si="78"/>
        <v/>
      </c>
      <c r="L56" s="6"/>
      <c r="M56" s="21" t="str">
        <f ca="1">IF(ISERROR(MATCH(DATE($R$57,$S$57,M53),OFFSET($B$10:$B$302,MATCH(DATE($R$57,$S$57,M53),OFFSET($B$10:$B$302,MATCH(DATE($R$57,$S$57,M53),$B$10:$B$302,0),0),0)+MATCH(DATE($R$57,$S$57,M53),$B$10:$B$302,0),0),0)+MATCH(DATE($R$57,$S$57,M53),OFFSET($B$10:$B$302,MATCH(DATE($R$57,$S$57,M53),$B$10:$B$302,0),0),0)+MATCH(DATE($R$57,$S$57,M53),$B$10:$B$302,0)),"",INDEX($C$10:$C$302,MATCH(DATE($R$57,$S$57,M53),OFFSET($B$10:$B$302,MATCH(DATE($R$57,$S$57,M53),OFFSET($B$10:$B$302,MATCH(DATE($R$57,$S$57,M53),$B$10:$B$302,0),0),0)+MATCH(DATE($R$57,$S$57,M53),$B$10:$B$302,0),0),0)+MATCH(DATE($R$57,$S$57,M53),OFFSET($B$10:$B$302,MATCH(DATE($R$57,$S$57,M53),$B$10:$B$302,0),0),0)+MATCH(DATE($R$57,$S$57,M53),$B$10:$B$302,0)))</f>
        <v/>
      </c>
      <c r="N56" s="21" t="str">
        <f t="shared" ref="N56:S56" ca="1" si="79">IF(ISERROR(MATCH(DATE($R$57,$S$57,N53),OFFSET($B$10:$B$302,MATCH(DATE($R$57,$S$57,N53),OFFSET($B$10:$B$302,MATCH(DATE($R$57,$S$57,N53),$B$10:$B$302,0),0),0)+MATCH(DATE($R$57,$S$57,N53),$B$10:$B$302,0),0),0)+MATCH(DATE($R$57,$S$57,N53),OFFSET($B$10:$B$302,MATCH(DATE($R$57,$S$57,N53),$B$10:$B$302,0),0),0)+MATCH(DATE($R$57,$S$57,N53),$B$10:$B$302,0)),"",INDEX($C$10:$C$302,MATCH(DATE($R$57,$S$57,N53),OFFSET($B$10:$B$302,MATCH(DATE($R$57,$S$57,N53),OFFSET($B$10:$B$302,MATCH(DATE($R$57,$S$57,N53),$B$10:$B$302,0),0),0)+MATCH(DATE($R$57,$S$57,N53),$B$10:$B$302,0),0),0)+MATCH(DATE($R$57,$S$57,N53),OFFSET($B$10:$B$302,MATCH(DATE($R$57,$S$57,N53),$B$10:$B$302,0),0),0)+MATCH(DATE($R$57,$S$57,N53),$B$10:$B$302,0)))</f>
        <v/>
      </c>
      <c r="O56" s="21" t="str">
        <f t="shared" ca="1" si="79"/>
        <v/>
      </c>
      <c r="P56" s="21" t="str">
        <f t="shared" ca="1" si="79"/>
        <v/>
      </c>
      <c r="Q56" s="21" t="str">
        <f t="shared" ca="1" si="79"/>
        <v/>
      </c>
      <c r="R56" s="21" t="str">
        <f t="shared" ca="1" si="79"/>
        <v/>
      </c>
      <c r="S56" s="21" t="str">
        <f t="shared" ca="1" si="79"/>
        <v/>
      </c>
    </row>
    <row r="57" spans="1:19" ht="17.100000000000001" customHeight="1">
      <c r="A57" s="13">
        <v>48</v>
      </c>
      <c r="B57" s="14">
        <v>39873</v>
      </c>
      <c r="C57" s="12" t="s">
        <v>72</v>
      </c>
      <c r="E57" s="22" t="str">
        <f>IF(K53&lt;&gt;"",IF(DAY(EOMONTH(DATE($J$57,$K$57,1),0))=K53,"",K53+1),"")</f>
        <v/>
      </c>
      <c r="F57" s="22" t="str">
        <f>IF(E57&lt;&gt;"",IF(DAY(EOMONTH(DATE($J$57,$K$26,1),0))=E57,"",E57+1),"")</f>
        <v/>
      </c>
      <c r="G57" s="20"/>
      <c r="H57" s="20"/>
      <c r="I57" s="23"/>
      <c r="J57" s="24">
        <f>IF(K57=1,R26+1,R26)</f>
        <v>2009</v>
      </c>
      <c r="K57" s="24">
        <f>IF(S26=12,1,S26+1)</f>
        <v>3</v>
      </c>
      <c r="L57" s="6"/>
      <c r="M57" s="22" t="str">
        <f>IF(S53&lt;&gt;"",IF(DAY(EOMONTH(DATE($R$57,$K$57,1),0))=S53,"",S53+1),"")</f>
        <v/>
      </c>
      <c r="N57" s="22" t="str">
        <f>IF(M57&lt;&gt;"",IF(DAY(EOMONTH(DATE($R$57,$K$26,1),0))=M57,"",M57+1),"")</f>
        <v/>
      </c>
      <c r="O57" s="20"/>
      <c r="P57" s="20"/>
      <c r="Q57" s="23"/>
      <c r="R57" s="24">
        <f>IF(S57=1,J57+1,J57)</f>
        <v>2009</v>
      </c>
      <c r="S57" s="24">
        <f>IF(K57=12,1,K57+1)</f>
        <v>4</v>
      </c>
    </row>
    <row r="58" spans="1:19" ht="17.100000000000001" customHeight="1">
      <c r="A58" s="13">
        <v>49</v>
      </c>
      <c r="B58" s="14">
        <v>39880</v>
      </c>
      <c r="C58" s="12" t="s">
        <v>73</v>
      </c>
      <c r="E58" s="20" t="str">
        <f>IF(ISERROR(MATCH(DATE($J$57,$K$57,E57),$B$10:$B$302,0)),"",INDEX($C$10:$C$302,MATCH(DATE($J$57,$K$57,E57),$B$10:$B$302,0)))</f>
        <v/>
      </c>
      <c r="F58" s="20" t="str">
        <f>IF(ISERROR(MATCH(DATE($J$57,$K$57,F57),$B$10:$B$302,0)),"",INDEX($C$10:$C$302,MATCH(DATE($J$57,$K$57,F57),$B$10:$B$302,0)))</f>
        <v/>
      </c>
      <c r="G58" s="20"/>
      <c r="H58" s="20"/>
      <c r="I58" s="20"/>
      <c r="J58" s="20"/>
      <c r="K58" s="20"/>
      <c r="L58" s="6"/>
      <c r="M58" s="20" t="str">
        <f>IF(ISERROR(MATCH(DATE($R$57,$S$57,M57),$B$10:$B$302,0)),"",INDEX($C$10:$C$302,MATCH(DATE($R$57,$S$57,M57),$B$10:$B$302,0)))</f>
        <v/>
      </c>
      <c r="N58" s="20" t="str">
        <f>IF(ISERROR(MATCH(DATE($R$57,$S$57,N57),$B$10:$B$302,0)),"",INDEX($C$10:$C$302,MATCH(DATE($R$57,$S$57,N57),$B$10:$B$302,0)))</f>
        <v/>
      </c>
      <c r="O58" s="20"/>
      <c r="P58" s="20"/>
      <c r="Q58" s="20"/>
      <c r="R58" s="20"/>
      <c r="S58" s="20"/>
    </row>
    <row r="59" spans="1:19" ht="17.100000000000001" customHeight="1">
      <c r="A59" s="13">
        <v>50</v>
      </c>
      <c r="B59" s="14">
        <v>39887</v>
      </c>
      <c r="C59" s="12" t="s">
        <v>74</v>
      </c>
      <c r="E59" s="20" t="str">
        <f ca="1">IF(ISERROR(MATCH(DATE($J$57,$K$57,E57),OFFSET($B$10:$B$302,MATCH(DATE($J$57,$K$57,E57),$B$10:$B$302,0),0),0)+MATCH(DATE($J$57,$K$57,E57),$B$10:$B$302,0)),"",INDEX($C$10:$C$302,MATCH(DATE($J$57,$K$57,E57),OFFSET($B$10:$B$302,MATCH(DATE($J$57,$K$57,E57),$B$10:$B$302,0),0),0)+MATCH(DATE($J$57,$K$57,E57),$B$10:$B$302,0)))</f>
        <v/>
      </c>
      <c r="F59" s="20" t="str">
        <f ca="1">IF(ISERROR(MATCH(DATE($J$57,$K$57,F57),OFFSET($B$10:$B$302,MATCH(DATE($J$57,$K$57,F57),$B$10:$B$302,0),0),0)+MATCH(DATE($J$57,$K$57,F57),$B$10:$B$302,0)),"",INDEX($C$10:$C$302,MATCH(DATE($J$57,$K$57,F57),OFFSET($B$10:$B$302,MATCH(DATE($J$57,$K$57,F57),$B$10:$B$302,0),0),0)+MATCH(DATE($J$57,$K$57,F57),$B$10:$B$302,0)))</f>
        <v/>
      </c>
      <c r="G59" s="20"/>
      <c r="H59" s="20"/>
      <c r="I59" s="20"/>
      <c r="J59" s="20"/>
      <c r="K59" s="20"/>
      <c r="L59" s="6"/>
      <c r="M59" s="20" t="str">
        <f ca="1">IF(ISERROR(MATCH(DATE($R$57,$S$57,M57),OFFSET($B$10:$B$302,MATCH(DATE($R$57,$S$57,M57),$B$10:$B$302,0),0),0)+MATCH(DATE($R$57,$S$57,M57),$B$10:$B$302,0)),"",INDEX($C$10:$C$302,MATCH(DATE($R$57,$S$57,M57),OFFSET($B$10:$B$302,MATCH(DATE($R$57,$S$57,M57),$B$10:$B$302,0),0),0)+MATCH(DATE($R$57,$S$57,M57),$B$10:$B$302,0)))</f>
        <v/>
      </c>
      <c r="N59" s="20" t="str">
        <f ca="1">IF(ISERROR(MATCH(DATE($R$57,$S$57,N57),OFFSET($B$10:$B$302,MATCH(DATE($R$57,$S$57,N57),$B$10:$B$302,0),0),0)+MATCH(DATE($R$57,$S$57,N57),$B$10:$B$302,0)),"",INDEX($C$10:$C$302,MATCH(DATE($R$57,$S$57,N57),OFFSET($B$10:$B$302,MATCH(DATE($R$57,$S$57,N57),$B$10:$B$302,0),0),0)+MATCH(DATE($R$57,$S$57,N57),$B$10:$B$302,0)))</f>
        <v/>
      </c>
      <c r="O59" s="20"/>
      <c r="P59" s="20"/>
      <c r="Q59" s="20"/>
      <c r="R59" s="20"/>
      <c r="S59" s="20"/>
    </row>
    <row r="60" spans="1:19" ht="17.100000000000001" customHeight="1">
      <c r="A60" s="13">
        <v>51</v>
      </c>
      <c r="B60" s="14">
        <v>39894</v>
      </c>
      <c r="C60" s="12" t="s">
        <v>75</v>
      </c>
      <c r="E60" s="21" t="str">
        <f ca="1">IF(ISERROR(MATCH(DATE($J$57,$K$57,E57),OFFSET($B$10:$B$302,MATCH(DATE($J$57,$K$57,E57),OFFSET($B$10:$B$302,MATCH(DATE($J$57,$K$57,E57),$B$10:$B$302,0),0),0)+MATCH(DATE($J$57,$K$57,E57),$B$10:$B$302,0),0),0)+MATCH(DATE($J$57,$K$57,E57),OFFSET($B$10:$B$302,MATCH(DATE($J$57,$K$57,E57),$B$10:$B$302,0),0),0)+MATCH(DATE($J$57,$K$57,E57),$B$10:$B$302,0)),"",INDEX($C$10:$C$302,MATCH(DATE($J$57,$K$57,E57),OFFSET($B$10:$B$302,MATCH(DATE($J$57,$K$57,E57),OFFSET($B$10:$B$302,MATCH(DATE($J$57,$K$57,E57),$B$10:$B$302,0),0),0)+MATCH(DATE($J$57,$K$57,E57),$B$10:$B$302,0),0),0)+MATCH(DATE($J$57,$K$57,E57),OFFSET($B$10:$B$302,MATCH(DATE($J$57,$K$57,E57),$B$10:$B$302,0),0),0)+MATCH(DATE($J$57,$K$57,E57),$B$10:$B$302,0)))</f>
        <v/>
      </c>
      <c r="F60" s="21" t="str">
        <f ca="1">IF(ISERROR(MATCH(DATE($J$57,$K$57,F57),OFFSET($B$10:$B$302,MATCH(DATE($J$57,$K$57,F57),OFFSET($B$10:$B$302,MATCH(DATE($J$57,$K$57,F57),$B$10:$B$302,0),0),0)+MATCH(DATE($J$57,$K$57,F57),$B$10:$B$302,0),0),0)+MATCH(DATE($J$57,$K$57,F57),OFFSET($B$10:$B$302,MATCH(DATE($J$57,$K$57,F57),$B$10:$B$302,0),0),0)+MATCH(DATE($J$57,$K$57,F57),$B$10:$B$302,0)),"",INDEX($C$10:$C$302,MATCH(DATE($J$57,$K$57,F57),OFFSET($B$10:$B$302,MATCH(DATE($J$57,$K$57,F57),OFFSET($B$10:$B$302,MATCH(DATE($J$57,$K$57,F57),$B$10:$B$302,0),0),0)+MATCH(DATE($J$57,$K$57,F57),$B$10:$B$302,0),0),0)+MATCH(DATE($J$57,$K$57,F57),OFFSET($B$10:$B$302,MATCH(DATE($J$57,$K$57,F57),$B$10:$B$302,0),0),0)+MATCH(DATE($J$57,$K$57,F57),$B$10:$B$302,0)))</f>
        <v/>
      </c>
      <c r="G60" s="21"/>
      <c r="H60" s="21"/>
      <c r="I60" s="21"/>
      <c r="J60" s="21"/>
      <c r="K60" s="21"/>
      <c r="L60" s="6"/>
      <c r="M60" s="21" t="str">
        <f ca="1">IF(ISERROR(MATCH(DATE($R$57,$S$57,M57),OFFSET($B$10:$B$302,MATCH(DATE($R$57,$S$57,M57),OFFSET($B$10:$B$302,MATCH(DATE($R$57,$S$57,M57),$B$10:$B$302,0),0),0)+MATCH(DATE($R$57,$S$57,M57),$B$10:$B$302,0),0),0)+MATCH(DATE($R$57,$S$57,M57),OFFSET($B$10:$B$302,MATCH(DATE($R$57,$S$57,M57),$B$10:$B$302,0),0),0)+MATCH(DATE($R$57,$S$57,M57),$B$10:$B$302,0)),"",INDEX($C$10:$C$302,MATCH(DATE($R$57,$S$57,M57),OFFSET($B$10:$B$302,MATCH(DATE($R$57,$S$57,M57),OFFSET($B$10:$B$302,MATCH(DATE($R$57,$S$57,M57),$B$10:$B$302,0),0),0)+MATCH(DATE($R$57,$S$57,M57),$B$10:$B$302,0),0),0)+MATCH(DATE($R$57,$S$57,M57),OFFSET($B$10:$B$302,MATCH(DATE($R$57,$S$57,M57),$B$10:$B$302,0),0),0)+MATCH(DATE($R$57,$S$57,M57),$B$10:$B$302,0)))</f>
        <v/>
      </c>
      <c r="N60" s="21" t="str">
        <f ca="1">IF(ISERROR(MATCH(DATE($R$57,$S$57,N57),OFFSET($B$10:$B$302,MATCH(DATE($R$57,$S$57,N57),OFFSET($B$10:$B$302,MATCH(DATE($R$57,$S$57,N57),$B$10:$B$302,0),0),0)+MATCH(DATE($R$57,$S$57,N57),$B$10:$B$302,0),0),0)+MATCH(DATE($R$57,$S$57,N57),OFFSET($B$10:$B$302,MATCH(DATE($R$57,$S$57,N57),$B$10:$B$302,0),0),0)+MATCH(DATE($R$57,$S$57,N57),$B$10:$B$302,0)),"",INDEX($C$10:$C$302,MATCH(DATE($R$57,$S$57,N57),OFFSET($B$10:$B$302,MATCH(DATE($R$57,$S$57,N57),OFFSET($B$10:$B$302,MATCH(DATE($R$57,$S$57,N57),$B$10:$B$302,0),0),0)+MATCH(DATE($R$57,$S$57,N57),$B$10:$B$302,0),0),0)+MATCH(DATE($R$57,$S$57,N57),OFFSET($B$10:$B$302,MATCH(DATE($R$57,$S$57,N57),$B$10:$B$302,0),0),0)+MATCH(DATE($R$57,$S$57,N57),$B$10:$B$302,0)))</f>
        <v/>
      </c>
      <c r="O60" s="21"/>
      <c r="P60" s="21"/>
      <c r="Q60" s="21"/>
      <c r="R60" s="21"/>
      <c r="S60" s="21"/>
    </row>
    <row r="61" spans="1:19" ht="17.100000000000001" customHeight="1">
      <c r="A61" s="13">
        <v>52</v>
      </c>
      <c r="B61" s="14">
        <v>39908</v>
      </c>
      <c r="C61" s="12" t="s">
        <v>76</v>
      </c>
    </row>
    <row r="62" spans="1:19" ht="17.100000000000001" customHeight="1">
      <c r="A62" s="13">
        <v>53</v>
      </c>
      <c r="B62" s="14">
        <v>39915</v>
      </c>
      <c r="C62" s="12" t="s">
        <v>77</v>
      </c>
    </row>
    <row r="63" spans="1:19" ht="17.100000000000001" customHeight="1">
      <c r="A63" s="13">
        <v>54</v>
      </c>
      <c r="B63" s="14">
        <v>39922</v>
      </c>
      <c r="C63" s="12" t="s">
        <v>78</v>
      </c>
    </row>
    <row r="64" spans="1:19" ht="17.100000000000001" customHeight="1">
      <c r="A64" s="13">
        <v>55</v>
      </c>
      <c r="B64" s="14">
        <v>39925</v>
      </c>
      <c r="C64" s="12" t="s">
        <v>79</v>
      </c>
      <c r="E64" s="28" t="str">
        <f>CONCATENATE(UPPER(VLOOKUP(K88,$V$7:$W$18,2,FALSE))," ",J88)</f>
        <v>MAY 2009</v>
      </c>
      <c r="F64" s="28"/>
      <c r="G64" s="28"/>
      <c r="H64" s="28"/>
      <c r="I64" s="28"/>
      <c r="J64" s="28"/>
      <c r="K64" s="28"/>
      <c r="M64" s="28" t="str">
        <f>CONCATENATE(UPPER(VLOOKUP(S88,$V$7:$W$18,2,FALSE))," ",R88)</f>
        <v>JUNE 2009</v>
      </c>
      <c r="N64" s="28"/>
      <c r="O64" s="28"/>
      <c r="P64" s="28"/>
      <c r="Q64" s="28"/>
      <c r="R64" s="28"/>
      <c r="S64" s="28"/>
    </row>
    <row r="65" spans="1:19" ht="17.100000000000001" customHeight="1">
      <c r="A65" s="13">
        <v>56</v>
      </c>
      <c r="B65" s="14">
        <v>39929</v>
      </c>
      <c r="C65" s="12" t="s">
        <v>80</v>
      </c>
      <c r="E65" s="28"/>
      <c r="F65" s="28"/>
      <c r="G65" s="28"/>
      <c r="H65" s="28"/>
      <c r="I65" s="28"/>
      <c r="J65" s="28"/>
      <c r="K65" s="28"/>
      <c r="M65" s="28"/>
      <c r="N65" s="28"/>
      <c r="O65" s="28"/>
      <c r="P65" s="28"/>
      <c r="Q65" s="28"/>
      <c r="R65" s="28"/>
      <c r="S65" s="28"/>
    </row>
    <row r="66" spans="1:19" ht="17.100000000000001" customHeight="1">
      <c r="A66" s="13">
        <v>57</v>
      </c>
      <c r="B66" s="14">
        <v>39936</v>
      </c>
      <c r="C66" s="12" t="s">
        <v>81</v>
      </c>
    </row>
    <row r="67" spans="1:19" ht="17.100000000000001" customHeight="1">
      <c r="A67" s="13">
        <v>58</v>
      </c>
      <c r="B67" s="14">
        <v>39943</v>
      </c>
      <c r="C67" s="12" t="s">
        <v>82</v>
      </c>
      <c r="E67" s="4" t="str">
        <f>E36</f>
        <v>Sunday</v>
      </c>
      <c r="F67" s="4" t="str">
        <f t="shared" ref="F67:K67" si="80">F36</f>
        <v>Monday</v>
      </c>
      <c r="G67" s="4" t="str">
        <f t="shared" si="80"/>
        <v>Tuesday</v>
      </c>
      <c r="H67" s="4" t="str">
        <f t="shared" si="80"/>
        <v>Wednesday</v>
      </c>
      <c r="I67" s="4" t="str">
        <f t="shared" si="80"/>
        <v>Thursday</v>
      </c>
      <c r="J67" s="4" t="str">
        <f t="shared" si="80"/>
        <v>Friday</v>
      </c>
      <c r="K67" s="4" t="str">
        <f t="shared" si="80"/>
        <v>Saturday</v>
      </c>
      <c r="L67" s="5"/>
      <c r="M67" s="4" t="str">
        <f>M36</f>
        <v>Sunday</v>
      </c>
      <c r="N67" s="4" t="str">
        <f t="shared" ref="N67:S67" si="81">N36</f>
        <v>Monday</v>
      </c>
      <c r="O67" s="4" t="str">
        <f t="shared" si="81"/>
        <v>Tuesday</v>
      </c>
      <c r="P67" s="4" t="str">
        <f t="shared" si="81"/>
        <v>Wednesday</v>
      </c>
      <c r="Q67" s="4" t="str">
        <f t="shared" si="81"/>
        <v>Thursday</v>
      </c>
      <c r="R67" s="4" t="str">
        <f t="shared" si="81"/>
        <v>Friday</v>
      </c>
      <c r="S67" s="4" t="str">
        <f t="shared" si="81"/>
        <v>Saturday</v>
      </c>
    </row>
    <row r="68" spans="1:19" ht="17.100000000000001" customHeight="1">
      <c r="A68" s="13">
        <v>59</v>
      </c>
      <c r="B68" s="14">
        <v>39950</v>
      </c>
      <c r="C68" s="12" t="s">
        <v>83</v>
      </c>
      <c r="E68" s="19" t="str">
        <f>IF(WEEKDAY(DATE($J$88,$K$88,1))=1,1,"")</f>
        <v/>
      </c>
      <c r="F68" s="19" t="str">
        <f>IF(E68&lt;&gt;"",E68+1,IF(WEEKDAY(DATE($J$88,$K$88,1))=2,1,""))</f>
        <v/>
      </c>
      <c r="G68" s="19" t="str">
        <f>IF(F68&lt;&gt;"",F68+1,IF(WEEKDAY(DATE($J$88,$K$88,1))=3,1,""))</f>
        <v/>
      </c>
      <c r="H68" s="19" t="str">
        <f>IF(G68&lt;&gt;"",G68+1,IF(WEEKDAY(DATE($J$88,$K$88,1))=4,1,""))</f>
        <v/>
      </c>
      <c r="I68" s="19" t="str">
        <f>IF(H68&lt;&gt;"",H68+1,IF(WEEKDAY(DATE($J$88,$K$88,1))=5,1,""))</f>
        <v/>
      </c>
      <c r="J68" s="19">
        <f>IF(I68&lt;&gt;"",I68+1,IF(WEEKDAY(DATE($J$88,$K$88,1))=6,1,""))</f>
        <v>1</v>
      </c>
      <c r="K68" s="19">
        <f>IF(J68&lt;&gt;"",J68+1,IF(WEEKDAY(DATE($J$88,$K$88,1))=7,1,""))</f>
        <v>2</v>
      </c>
      <c r="L68" s="6"/>
      <c r="M68" s="19" t="str">
        <f>IF(WEEKDAY(DATE($R$88,$S$88,1))=1,1,"")</f>
        <v/>
      </c>
      <c r="N68" s="19">
        <f>IF(M68&lt;&gt;"",M68+1,IF(WEEKDAY(DATE($R$88,$S$88,1))=2,1,""))</f>
        <v>1</v>
      </c>
      <c r="O68" s="19">
        <f>IF(N68&lt;&gt;"",N68+1,IF(WEEKDAY(DATE($R$88,$S$88,1))=3,1,""))</f>
        <v>2</v>
      </c>
      <c r="P68" s="19">
        <f>IF(O68&lt;&gt;"",O68+1,IF(WEEKDAY(DATE($R$88,$S$88,1))=4,1,""))</f>
        <v>3</v>
      </c>
      <c r="Q68" s="19">
        <f>IF(P68&lt;&gt;"",P68+1,IF(WEEKDAY(DATE($R$88,$S$88,1))=5,1,""))</f>
        <v>4</v>
      </c>
      <c r="R68" s="19">
        <f>IF(Q68&lt;&gt;"",Q68+1,IF(WEEKDAY(DATE($R$88,$S$88,1))=6,1,""))</f>
        <v>5</v>
      </c>
      <c r="S68" s="19">
        <f>IF(R68&lt;&gt;"",R68+1,IF(WEEKDAY(DATE($R$88,$S$88,1))=7,1,""))</f>
        <v>6</v>
      </c>
    </row>
    <row r="69" spans="1:19" ht="17.100000000000001" customHeight="1">
      <c r="A69" s="13">
        <v>60</v>
      </c>
      <c r="B69" s="14">
        <v>39957</v>
      </c>
      <c r="C69" s="12" t="s">
        <v>84</v>
      </c>
      <c r="E69" s="20" t="str">
        <f>IF(ISERROR(MATCH(DATE($J$88,$K$88,E68),$B$10:$B$302,0)),"",INDEX($C$10:$C$302,MATCH(DATE($J$88,$K$88,E68),$B$10:$B$302,0)))</f>
        <v/>
      </c>
      <c r="F69" s="20" t="str">
        <f t="shared" ref="F69:K69" si="82">IF(ISERROR(MATCH(DATE($J$88,$K$88,F68),$B$10:$B$302,0)),"",INDEX($C$10:$C$302,MATCH(DATE($J$88,$K$88,F68),$B$10:$B$302,0)))</f>
        <v/>
      </c>
      <c r="G69" s="20" t="str">
        <f t="shared" si="82"/>
        <v/>
      </c>
      <c r="H69" s="20" t="str">
        <f t="shared" si="82"/>
        <v/>
      </c>
      <c r="I69" s="20" t="str">
        <f t="shared" si="82"/>
        <v/>
      </c>
      <c r="J69" s="20" t="str">
        <f t="shared" si="82"/>
        <v/>
      </c>
      <c r="K69" s="20" t="str">
        <f t="shared" si="82"/>
        <v>Middlesbrough vs MU</v>
      </c>
      <c r="L69" s="6"/>
      <c r="M69" s="20" t="str">
        <f>IF(ISERROR(MATCH(DATE($R$88,$S$88,M68),$B$10:$B$302,0)),"",INDEX($C$10:$C$302,MATCH(DATE($R$88,$S$88,M68),$B$10:$B$302,0)))</f>
        <v/>
      </c>
      <c r="N69" s="20" t="str">
        <f t="shared" ref="N69:S69" si="83">IF(ISERROR(MATCH(DATE($R$88,$S$88,N68),$B$10:$B$302,0)),"",INDEX($C$10:$C$302,MATCH(DATE($R$88,$S$88,N68),$B$10:$B$302,0)))</f>
        <v/>
      </c>
      <c r="O69" s="20" t="str">
        <f t="shared" si="83"/>
        <v/>
      </c>
      <c r="P69" s="20" t="str">
        <f t="shared" si="83"/>
        <v/>
      </c>
      <c r="Q69" s="20" t="str">
        <f t="shared" si="83"/>
        <v/>
      </c>
      <c r="R69" s="20" t="str">
        <f t="shared" si="83"/>
        <v/>
      </c>
      <c r="S69" s="20" t="str">
        <f t="shared" si="83"/>
        <v/>
      </c>
    </row>
    <row r="70" spans="1:19" ht="17.100000000000001" customHeight="1">
      <c r="A70" s="13">
        <v>61</v>
      </c>
      <c r="B70" s="14">
        <v>39964</v>
      </c>
      <c r="C70" s="12" t="s">
        <v>85</v>
      </c>
      <c r="E70" s="20" t="str">
        <f ca="1">IF(ISERROR(MATCH(DATE($J$88,$K$88,E68),OFFSET($B$10:$B$302,MATCH(DATE($J$88,$K$88,E68),$B$10:$B$302,0),0),0)+MATCH(DATE($J$88,$K$88,E68),$B$10:$B$302,0)),"",INDEX($C$10:$C$302,MATCH(DATE($J$88,$K$88,E68),OFFSET($B$10:$B$302,MATCH(DATE($J$88,$K$88,E68),$B$10:$B$302,0),0),0)+MATCH(DATE($J$88,$K$88,E68),$B$10:$B$302,0)))</f>
        <v/>
      </c>
      <c r="F70" s="20" t="str">
        <f t="shared" ref="F70:K70" ca="1" si="84">IF(ISERROR(MATCH(DATE($J$88,$K$88,F68),OFFSET($B$10:$B$302,MATCH(DATE($J$88,$K$88,F68),$B$10:$B$302,0),0),0)+MATCH(DATE($J$88,$K$88,F68),$B$10:$B$302,0)),"",INDEX($C$10:$C$302,MATCH(DATE($J$88,$K$88,F68),OFFSET($B$10:$B$302,MATCH(DATE($J$88,$K$88,F68),$B$10:$B$302,0),0),0)+MATCH(DATE($J$88,$K$88,F68),$B$10:$B$302,0)))</f>
        <v/>
      </c>
      <c r="G70" s="20" t="str">
        <f t="shared" ca="1" si="84"/>
        <v/>
      </c>
      <c r="H70" s="20" t="str">
        <f t="shared" ca="1" si="84"/>
        <v/>
      </c>
      <c r="I70" s="20" t="str">
        <f t="shared" ca="1" si="84"/>
        <v/>
      </c>
      <c r="J70" s="20" t="str">
        <f t="shared" ca="1" si="84"/>
        <v/>
      </c>
      <c r="K70" s="20" t="str">
        <f t="shared" ca="1" si="84"/>
        <v/>
      </c>
      <c r="L70" s="6"/>
      <c r="M70" s="20" t="str">
        <f ca="1">IF(ISERROR(MATCH(DATE($R$88,$S$88,M68),OFFSET($B$10:$B$302,MATCH(DATE($R$88,$S$88,M68),$B$10:$B$302,0),0),0)+MATCH(DATE($R$88,$S$88,M68),$B$10:$B$302,0)),"",INDEX($C$10:$C$302,MATCH(DATE($R$88,$S$88,M68),OFFSET($B$10:$B$302,MATCH(DATE($R$88,$S$88,M68),$B$10:$B$302,0),0),0)+MATCH(DATE($R$88,$S$88,M68),$B$10:$B$302,0)))</f>
        <v/>
      </c>
      <c r="N70" s="20" t="str">
        <f t="shared" ref="N70:S70" ca="1" si="85">IF(ISERROR(MATCH(DATE($R$88,$S$88,N68),OFFSET($B$10:$B$302,MATCH(DATE($R$88,$S$88,N68),$B$10:$B$302,0),0),0)+MATCH(DATE($R$88,$S$88,N68),$B$10:$B$302,0)),"",INDEX($C$10:$C$302,MATCH(DATE($R$88,$S$88,N68),OFFSET($B$10:$B$302,MATCH(DATE($R$88,$S$88,N68),$B$10:$B$302,0),0),0)+MATCH(DATE($R$88,$S$88,N68),$B$10:$B$302,0)))</f>
        <v/>
      </c>
      <c r="O70" s="20" t="str">
        <f t="shared" ca="1" si="85"/>
        <v/>
      </c>
      <c r="P70" s="20" t="str">
        <f t="shared" ca="1" si="85"/>
        <v/>
      </c>
      <c r="Q70" s="20" t="str">
        <f t="shared" ca="1" si="85"/>
        <v/>
      </c>
      <c r="R70" s="20" t="str">
        <f t="shared" ca="1" si="85"/>
        <v/>
      </c>
      <c r="S70" s="20" t="str">
        <f t="shared" ca="1" si="85"/>
        <v/>
      </c>
    </row>
    <row r="71" spans="1:19" ht="17.100000000000001" customHeight="1">
      <c r="A71" s="13">
        <v>62</v>
      </c>
      <c r="B71" s="14"/>
      <c r="C71" s="12"/>
      <c r="E71" s="21" t="str">
        <f ca="1">IF(ISERROR(MATCH(DATE($J$88,$K$88,E68),OFFSET($B$10:$B$302,MATCH(DATE($J$88,$K$88,E68),OFFSET($B$10:$B$302,MATCH(DATE($J$88,$K$88,E68),$B$10:$B$302,0),0),0)+MATCH(DATE($J$88,$K$88,E68),$B$10:$B$302,0),0),0)+MATCH(DATE($J$88,$K$88,E68),OFFSET($B$10:$B$302,MATCH(DATE($J$88,$K$88,E68),$B$10:$B$302,0),0),0)+MATCH(DATE($J$88,$K$88,E68),$B$10:$B$302,0)),"",INDEX($C$10:$C$302,MATCH(DATE($J$88,$K$88,E68),OFFSET($B$10:$B$302,MATCH(DATE($J$88,$K$88,E68),OFFSET($B$10:$B$302,MATCH(DATE($J$88,$K$88,E68),$B$10:$B$302,0),0),0)+MATCH(DATE($J$88,$K$88,E68),$B$10:$B$302,0),0),0)+MATCH(DATE($J$88,$K$88,E68),OFFSET($B$10:$B$302,MATCH(DATE($J$88,$K$88,E68),$B$10:$B$302,0),0),0)+MATCH(DATE($J$88,$K$88,E68),$B$10:$B$302,0)))</f>
        <v/>
      </c>
      <c r="F71" s="21" t="str">
        <f t="shared" ref="F71:K71" ca="1" si="86">IF(ISERROR(MATCH(DATE($J$88,$K$88,F68),OFFSET($B$10:$B$302,MATCH(DATE($J$88,$K$88,F68),OFFSET($B$10:$B$302,MATCH(DATE($J$88,$K$88,F68),$B$10:$B$302,0),0),0)+MATCH(DATE($J$88,$K$88,F68),$B$10:$B$302,0),0),0)+MATCH(DATE($J$88,$K$88,F68),OFFSET($B$10:$B$302,MATCH(DATE($J$88,$K$88,F68),$B$10:$B$302,0),0),0)+MATCH(DATE($J$88,$K$88,F68),$B$10:$B$302,0)),"",INDEX($C$10:$C$302,MATCH(DATE($J$88,$K$88,F68),OFFSET($B$10:$B$302,MATCH(DATE($J$88,$K$88,F68),OFFSET($B$10:$B$302,MATCH(DATE($J$88,$K$88,F68),$B$10:$B$302,0),0),0)+MATCH(DATE($J$88,$K$88,F68),$B$10:$B$302,0),0),0)+MATCH(DATE($J$88,$K$88,F68),OFFSET($B$10:$B$302,MATCH(DATE($J$88,$K$88,F68),$B$10:$B$302,0),0),0)+MATCH(DATE($J$88,$K$88,F68),$B$10:$B$302,0)))</f>
        <v/>
      </c>
      <c r="G71" s="21" t="str">
        <f t="shared" ca="1" si="86"/>
        <v/>
      </c>
      <c r="H71" s="21" t="str">
        <f t="shared" ca="1" si="86"/>
        <v/>
      </c>
      <c r="I71" s="21" t="str">
        <f t="shared" ca="1" si="86"/>
        <v/>
      </c>
      <c r="J71" s="21" t="str">
        <f t="shared" ca="1" si="86"/>
        <v/>
      </c>
      <c r="K71" s="21" t="str">
        <f t="shared" ca="1" si="86"/>
        <v/>
      </c>
      <c r="L71" s="6"/>
      <c r="M71" s="21" t="str">
        <f ca="1">IF(ISERROR(MATCH(DATE($R$88,$S$88,M68),OFFSET($B$10:$B$302,MATCH(DATE($R$88,$S$88,M68),OFFSET($B$10:$B$302,MATCH(DATE($R$88,$S$88,M68),$B$10:$B$302,0),0),0)+MATCH(DATE($R$88,$S$88,M68),$B$10:$B$302,0),0),0)+MATCH(DATE($R$88,$S$88,M68),OFFSET($B$10:$B$302,MATCH(DATE($R$88,$S$88,M68),$B$10:$B$302,0),0),0)+MATCH(DATE($R$88,$S$88,M68),$B$10:$B$302,0)),"",INDEX($C$10:$C$302,MATCH(DATE($R$88,$S$88,M68),OFFSET($B$10:$B$302,MATCH(DATE($R$88,$S$88,M68),OFFSET($B$10:$B$302,MATCH(DATE($R$88,$S$88,M68),$B$10:$B$302,0),0),0)+MATCH(DATE($R$88,$S$88,M68),$B$10:$B$302,0),0),0)+MATCH(DATE($R$88,$S$88,M68),OFFSET($B$10:$B$302,MATCH(DATE($R$88,$S$88,M68),$B$10:$B$302,0),0),0)+MATCH(DATE($R$88,$S$88,M68),$B$10:$B$302,0)))</f>
        <v/>
      </c>
      <c r="N71" s="21" t="str">
        <f t="shared" ref="N71:S71" ca="1" si="87">IF(ISERROR(MATCH(DATE($R$88,$S$88,N68),OFFSET($B$10:$B$302,MATCH(DATE($R$88,$S$88,N68),OFFSET($B$10:$B$302,MATCH(DATE($R$88,$S$88,N68),$B$10:$B$302,0),0),0)+MATCH(DATE($R$88,$S$88,N68),$B$10:$B$302,0),0),0)+MATCH(DATE($R$88,$S$88,N68),OFFSET($B$10:$B$302,MATCH(DATE($R$88,$S$88,N68),$B$10:$B$302,0),0),0)+MATCH(DATE($R$88,$S$88,N68),$B$10:$B$302,0)),"",INDEX($C$10:$C$302,MATCH(DATE($R$88,$S$88,N68),OFFSET($B$10:$B$302,MATCH(DATE($R$88,$S$88,N68),OFFSET($B$10:$B$302,MATCH(DATE($R$88,$S$88,N68),$B$10:$B$302,0),0),0)+MATCH(DATE($R$88,$S$88,N68),$B$10:$B$302,0),0),0)+MATCH(DATE($R$88,$S$88,N68),OFFSET($B$10:$B$302,MATCH(DATE($R$88,$S$88,N68),$B$10:$B$302,0),0),0)+MATCH(DATE($R$88,$S$88,N68),$B$10:$B$302,0)))</f>
        <v/>
      </c>
      <c r="O71" s="21" t="str">
        <f t="shared" ca="1" si="87"/>
        <v/>
      </c>
      <c r="P71" s="21" t="str">
        <f t="shared" ca="1" si="87"/>
        <v/>
      </c>
      <c r="Q71" s="21" t="str">
        <f t="shared" ca="1" si="87"/>
        <v/>
      </c>
      <c r="R71" s="21" t="str">
        <f t="shared" ca="1" si="87"/>
        <v/>
      </c>
      <c r="S71" s="21" t="str">
        <f t="shared" ca="1" si="87"/>
        <v/>
      </c>
    </row>
    <row r="72" spans="1:19" ht="17.100000000000001" customHeight="1">
      <c r="A72" s="13">
        <v>63</v>
      </c>
      <c r="B72" s="14"/>
      <c r="C72" s="12"/>
      <c r="E72" s="22">
        <f>K68+1</f>
        <v>3</v>
      </c>
      <c r="F72" s="22">
        <f t="shared" ref="F72:K72" si="88">E72+1</f>
        <v>4</v>
      </c>
      <c r="G72" s="22">
        <f t="shared" si="88"/>
        <v>5</v>
      </c>
      <c r="H72" s="22">
        <f t="shared" si="88"/>
        <v>6</v>
      </c>
      <c r="I72" s="22">
        <f t="shared" si="88"/>
        <v>7</v>
      </c>
      <c r="J72" s="22">
        <f t="shared" si="88"/>
        <v>8</v>
      </c>
      <c r="K72" s="22">
        <f t="shared" si="88"/>
        <v>9</v>
      </c>
      <c r="L72" s="6"/>
      <c r="M72" s="22">
        <f>S68+1</f>
        <v>7</v>
      </c>
      <c r="N72" s="22">
        <f t="shared" ref="N72:S72" si="89">M72+1</f>
        <v>8</v>
      </c>
      <c r="O72" s="22">
        <f t="shared" si="89"/>
        <v>9</v>
      </c>
      <c r="P72" s="22">
        <f t="shared" si="89"/>
        <v>10</v>
      </c>
      <c r="Q72" s="22">
        <f t="shared" si="89"/>
        <v>11</v>
      </c>
      <c r="R72" s="22">
        <f t="shared" si="89"/>
        <v>12</v>
      </c>
      <c r="S72" s="22">
        <f t="shared" si="89"/>
        <v>13</v>
      </c>
    </row>
    <row r="73" spans="1:19" ht="17.100000000000001" customHeight="1">
      <c r="A73" s="13">
        <v>64</v>
      </c>
      <c r="B73" s="14"/>
      <c r="C73" s="12"/>
      <c r="E73" s="20" t="str">
        <f t="shared" ref="E73:K73" si="90">IF(ISERROR(MATCH(DATE($J$88,$K$88,E72),$B$10:$B$302,0)),"",INDEX($C$10:$C$302,MATCH(DATE($J$88,$K$88,E72),$B$10:$B$302,0)))</f>
        <v>Catania vs Milan</v>
      </c>
      <c r="F73" s="20" t="str">
        <f t="shared" si="90"/>
        <v/>
      </c>
      <c r="G73" s="20" t="str">
        <f t="shared" si="90"/>
        <v/>
      </c>
      <c r="H73" s="20" t="str">
        <f t="shared" si="90"/>
        <v/>
      </c>
      <c r="I73" s="20" t="str">
        <f t="shared" si="90"/>
        <v/>
      </c>
      <c r="J73" s="20" t="str">
        <f t="shared" si="90"/>
        <v/>
      </c>
      <c r="K73" s="20" t="str">
        <f t="shared" si="90"/>
        <v>MU vs Manchester City</v>
      </c>
      <c r="L73" s="6"/>
      <c r="M73" s="20" t="str">
        <f t="shared" ref="M73:S73" si="91">IF(ISERROR(MATCH(DATE($R$88,$S$88,M72),$B$10:$B$302,0)),"",INDEX($C$10:$C$302,MATCH(DATE($R$88,$S$88,M72),$B$10:$B$302,0)))</f>
        <v/>
      </c>
      <c r="N73" s="20" t="str">
        <f t="shared" si="91"/>
        <v/>
      </c>
      <c r="O73" s="20" t="str">
        <f t="shared" si="91"/>
        <v/>
      </c>
      <c r="P73" s="20" t="str">
        <f t="shared" si="91"/>
        <v/>
      </c>
      <c r="Q73" s="20" t="str">
        <f t="shared" si="91"/>
        <v/>
      </c>
      <c r="R73" s="20" t="str">
        <f t="shared" si="91"/>
        <v/>
      </c>
      <c r="S73" s="20" t="str">
        <f t="shared" si="91"/>
        <v/>
      </c>
    </row>
    <row r="74" spans="1:19" ht="17.100000000000001" customHeight="1">
      <c r="A74" s="13">
        <v>65</v>
      </c>
      <c r="B74" s="14"/>
      <c r="C74" s="12"/>
      <c r="E74" s="20" t="str">
        <f ca="1">IF(ISERROR(MATCH(DATE($J$88,$K$88,E72),OFFSET($B$10:$B$302,MATCH(DATE($J$88,$K$88,E72),$B$10:$B$302,0),0),0)+MATCH(DATE($J$88,$K$88,E72),$B$10:$B$302,0)),"",INDEX($C$10:$C$302,MATCH(DATE($J$88,$K$88,E72),OFFSET($B$10:$B$302,MATCH(DATE($J$88,$K$88,E72),$B$10:$B$302,0),0),0)+MATCH(DATE($J$88,$K$88,E72),$B$10:$B$302,0)))</f>
        <v>Real Madrid vs Barcelona</v>
      </c>
      <c r="F74" s="20" t="str">
        <f t="shared" ref="F74:K74" ca="1" si="92">IF(ISERROR(MATCH(DATE($J$88,$K$88,F72),OFFSET($B$10:$B$302,MATCH(DATE($J$88,$K$88,F72),$B$10:$B$302,0),0),0)+MATCH(DATE($J$88,$K$88,F72),$B$10:$B$302,0)),"",INDEX($C$10:$C$302,MATCH(DATE($J$88,$K$88,F72),OFFSET($B$10:$B$302,MATCH(DATE($J$88,$K$88,F72),$B$10:$B$302,0),0),0)+MATCH(DATE($J$88,$K$88,F72),$B$10:$B$302,0)))</f>
        <v/>
      </c>
      <c r="G74" s="20" t="str">
        <f t="shared" ca="1" si="92"/>
        <v/>
      </c>
      <c r="H74" s="20" t="str">
        <f t="shared" ca="1" si="92"/>
        <v/>
      </c>
      <c r="I74" s="20" t="str">
        <f t="shared" ca="1" si="92"/>
        <v/>
      </c>
      <c r="J74" s="20" t="str">
        <f t="shared" ca="1" si="92"/>
        <v/>
      </c>
      <c r="K74" s="20" t="str">
        <f t="shared" ca="1" si="92"/>
        <v/>
      </c>
      <c r="L74" s="6"/>
      <c r="M74" s="20" t="str">
        <f ca="1">IF(ISERROR(MATCH(DATE($R$88,$S$88,M72),OFFSET($B$10:$B$302,MATCH(DATE($R$88,$S$88,M72),$B$10:$B$302,0),0),0)+MATCH(DATE($R$88,$S$88,M72),$B$10:$B$302,0)),"",INDEX($C$10:$C$302,MATCH(DATE($R$88,$S$88,M72),OFFSET($B$10:$B$302,MATCH(DATE($R$88,$S$88,M72),$B$10:$B$302,0),0),0)+MATCH(DATE($R$88,$S$88,M72),$B$10:$B$302,0)))</f>
        <v/>
      </c>
      <c r="N74" s="20" t="str">
        <f t="shared" ref="N74:S74" ca="1" si="93">IF(ISERROR(MATCH(DATE($R$88,$S$88,N72),OFFSET($B$10:$B$302,MATCH(DATE($R$88,$S$88,N72),$B$10:$B$302,0),0),0)+MATCH(DATE($R$88,$S$88,N72),$B$10:$B$302,0)),"",INDEX($C$10:$C$302,MATCH(DATE($R$88,$S$88,N72),OFFSET($B$10:$B$302,MATCH(DATE($R$88,$S$88,N72),$B$10:$B$302,0),0),0)+MATCH(DATE($R$88,$S$88,N72),$B$10:$B$302,0)))</f>
        <v/>
      </c>
      <c r="O74" s="20" t="str">
        <f t="shared" ca="1" si="93"/>
        <v/>
      </c>
      <c r="P74" s="20" t="str">
        <f t="shared" ca="1" si="93"/>
        <v/>
      </c>
      <c r="Q74" s="20" t="str">
        <f t="shared" ca="1" si="93"/>
        <v/>
      </c>
      <c r="R74" s="20" t="str">
        <f t="shared" ca="1" si="93"/>
        <v/>
      </c>
      <c r="S74" s="20" t="str">
        <f t="shared" ca="1" si="93"/>
        <v/>
      </c>
    </row>
    <row r="75" spans="1:19" ht="17.100000000000001" customHeight="1">
      <c r="A75" s="13">
        <v>66</v>
      </c>
      <c r="B75" s="14"/>
      <c r="C75" s="12"/>
      <c r="E75" s="21" t="str">
        <f ca="1">IF(ISERROR(MATCH(DATE($J$88,$K$88,E72),OFFSET($B$10:$B$302,MATCH(DATE($J$88,$K$88,E72),OFFSET($B$10:$B$302,MATCH(DATE($J$88,$K$88,E72),$B$10:$B$302,0),0),0)+MATCH(DATE($J$88,$K$88,E72),$B$10:$B$302,0),0),0)+MATCH(DATE($J$88,$K$88,E72),OFFSET($B$10:$B$302,MATCH(DATE($J$88,$K$88,E72),$B$10:$B$302,0),0),0)+MATCH(DATE($J$88,$K$88,E72),$B$10:$B$302,0)),"",INDEX($C$10:$C$302,MATCH(DATE($J$88,$K$88,E72),OFFSET($B$10:$B$302,MATCH(DATE($J$88,$K$88,E72),OFFSET($B$10:$B$302,MATCH(DATE($J$88,$K$88,E72),$B$10:$B$302,0),0),0)+MATCH(DATE($J$88,$K$88,E72),$B$10:$B$302,0),0),0)+MATCH(DATE($J$88,$K$88,E72),OFFSET($B$10:$B$302,MATCH(DATE($J$88,$K$88,E72),$B$10:$B$302,0),0),0)+MATCH(DATE($J$88,$K$88,E72),$B$10:$B$302,0)))</f>
        <v/>
      </c>
      <c r="F75" s="21" t="str">
        <f t="shared" ref="F75:K75" ca="1" si="94">IF(ISERROR(MATCH(DATE($J$88,$K$88,F72),OFFSET($B$10:$B$302,MATCH(DATE($J$88,$K$88,F72),OFFSET($B$10:$B$302,MATCH(DATE($J$88,$K$88,F72),$B$10:$B$302,0),0),0)+MATCH(DATE($J$88,$K$88,F72),$B$10:$B$302,0),0),0)+MATCH(DATE($J$88,$K$88,F72),OFFSET($B$10:$B$302,MATCH(DATE($J$88,$K$88,F72),$B$10:$B$302,0),0),0)+MATCH(DATE($J$88,$K$88,F72),$B$10:$B$302,0)),"",INDEX($C$10:$C$302,MATCH(DATE($J$88,$K$88,F72),OFFSET($B$10:$B$302,MATCH(DATE($J$88,$K$88,F72),OFFSET($B$10:$B$302,MATCH(DATE($J$88,$K$88,F72),$B$10:$B$302,0),0),0)+MATCH(DATE($J$88,$K$88,F72),$B$10:$B$302,0),0),0)+MATCH(DATE($J$88,$K$88,F72),OFFSET($B$10:$B$302,MATCH(DATE($J$88,$K$88,F72),$B$10:$B$302,0),0),0)+MATCH(DATE($J$88,$K$88,F72),$B$10:$B$302,0)))</f>
        <v/>
      </c>
      <c r="G75" s="21" t="str">
        <f t="shared" ca="1" si="94"/>
        <v/>
      </c>
      <c r="H75" s="21" t="str">
        <f t="shared" ca="1" si="94"/>
        <v/>
      </c>
      <c r="I75" s="21" t="str">
        <f t="shared" ca="1" si="94"/>
        <v/>
      </c>
      <c r="J75" s="21" t="str">
        <f t="shared" ca="1" si="94"/>
        <v/>
      </c>
      <c r="K75" s="21" t="str">
        <f t="shared" ca="1" si="94"/>
        <v/>
      </c>
      <c r="L75" s="6"/>
      <c r="M75" s="21" t="str">
        <f ca="1">IF(ISERROR(MATCH(DATE($R$88,$S$88,M72),OFFSET($B$10:$B$302,MATCH(DATE($R$88,$S$88,M72),OFFSET($B$10:$B$302,MATCH(DATE($R$88,$S$88,M72),$B$10:$B$302,0),0),0)+MATCH(DATE($R$88,$S$88,M72),$B$10:$B$302,0),0),0)+MATCH(DATE($R$88,$S$88,M72),OFFSET($B$10:$B$302,MATCH(DATE($R$88,$S$88,M72),$B$10:$B$302,0),0),0)+MATCH(DATE($R$88,$S$88,M72),$B$10:$B$302,0)),"",INDEX($C$10:$C$302,MATCH(DATE($R$88,$S$88,M72),OFFSET($B$10:$B$302,MATCH(DATE($R$88,$S$88,M72),OFFSET($B$10:$B$302,MATCH(DATE($R$88,$S$88,M72),$B$10:$B$302,0),0),0)+MATCH(DATE($R$88,$S$88,M72),$B$10:$B$302,0),0),0)+MATCH(DATE($R$88,$S$88,M72),OFFSET($B$10:$B$302,MATCH(DATE($R$88,$S$88,M72),$B$10:$B$302,0),0),0)+MATCH(DATE($R$88,$S$88,M72),$B$10:$B$302,0)))</f>
        <v/>
      </c>
      <c r="N75" s="21" t="str">
        <f t="shared" ref="N75:S75" ca="1" si="95">IF(ISERROR(MATCH(DATE($R$88,$S$88,N72),OFFSET($B$10:$B$302,MATCH(DATE($R$88,$S$88,N72),OFFSET($B$10:$B$302,MATCH(DATE($R$88,$S$88,N72),$B$10:$B$302,0),0),0)+MATCH(DATE($R$88,$S$88,N72),$B$10:$B$302,0),0),0)+MATCH(DATE($R$88,$S$88,N72),OFFSET($B$10:$B$302,MATCH(DATE($R$88,$S$88,N72),$B$10:$B$302,0),0),0)+MATCH(DATE($R$88,$S$88,N72),$B$10:$B$302,0)),"",INDEX($C$10:$C$302,MATCH(DATE($R$88,$S$88,N72),OFFSET($B$10:$B$302,MATCH(DATE($R$88,$S$88,N72),OFFSET($B$10:$B$302,MATCH(DATE($R$88,$S$88,N72),$B$10:$B$302,0),0),0)+MATCH(DATE($R$88,$S$88,N72),$B$10:$B$302,0),0),0)+MATCH(DATE($R$88,$S$88,N72),OFFSET($B$10:$B$302,MATCH(DATE($R$88,$S$88,N72),$B$10:$B$302,0),0),0)+MATCH(DATE($R$88,$S$88,N72),$B$10:$B$302,0)))</f>
        <v/>
      </c>
      <c r="O75" s="21" t="str">
        <f t="shared" ca="1" si="95"/>
        <v/>
      </c>
      <c r="P75" s="21" t="str">
        <f t="shared" ca="1" si="95"/>
        <v/>
      </c>
      <c r="Q75" s="21" t="str">
        <f t="shared" ca="1" si="95"/>
        <v/>
      </c>
      <c r="R75" s="21" t="str">
        <f t="shared" ca="1" si="95"/>
        <v/>
      </c>
      <c r="S75" s="21" t="str">
        <f t="shared" ca="1" si="95"/>
        <v/>
      </c>
    </row>
    <row r="76" spans="1:19" ht="17.100000000000001" customHeight="1">
      <c r="A76" s="13">
        <v>67</v>
      </c>
      <c r="B76" s="14"/>
      <c r="C76" s="12"/>
      <c r="E76" s="19">
        <f>K72+1</f>
        <v>10</v>
      </c>
      <c r="F76" s="19">
        <f t="shared" ref="F76:K76" si="96">E76+1</f>
        <v>11</v>
      </c>
      <c r="G76" s="19">
        <f t="shared" si="96"/>
        <v>12</v>
      </c>
      <c r="H76" s="19">
        <f t="shared" si="96"/>
        <v>13</v>
      </c>
      <c r="I76" s="19">
        <f t="shared" si="96"/>
        <v>14</v>
      </c>
      <c r="J76" s="19">
        <f t="shared" si="96"/>
        <v>15</v>
      </c>
      <c r="K76" s="19">
        <f t="shared" si="96"/>
        <v>16</v>
      </c>
      <c r="L76" s="6"/>
      <c r="M76" s="19">
        <f>S72+1</f>
        <v>14</v>
      </c>
      <c r="N76" s="19">
        <f t="shared" ref="N76:S76" si="97">M76+1</f>
        <v>15</v>
      </c>
      <c r="O76" s="19">
        <f t="shared" si="97"/>
        <v>16</v>
      </c>
      <c r="P76" s="19">
        <f t="shared" si="97"/>
        <v>17</v>
      </c>
      <c r="Q76" s="19">
        <f t="shared" si="97"/>
        <v>18</v>
      </c>
      <c r="R76" s="19">
        <f t="shared" si="97"/>
        <v>19</v>
      </c>
      <c r="S76" s="19">
        <f t="shared" si="97"/>
        <v>20</v>
      </c>
    </row>
    <row r="77" spans="1:19" ht="17.100000000000001" customHeight="1">
      <c r="A77" s="13">
        <v>68</v>
      </c>
      <c r="B77" s="14"/>
      <c r="C77" s="12"/>
      <c r="E77" s="20" t="str">
        <f t="shared" ref="E77:K77" si="98">IF(ISERROR(MATCH(DATE($J$88,$K$88,E76),$B$10:$B$302,0)),"",INDEX($C$10:$C$302,MATCH(DATE($J$88,$K$88,E76),$B$10:$B$302,0)))</f>
        <v>Milan vs Juventus</v>
      </c>
      <c r="F77" s="20" t="str">
        <f t="shared" si="98"/>
        <v/>
      </c>
      <c r="G77" s="20" t="str">
        <f t="shared" si="98"/>
        <v/>
      </c>
      <c r="H77" s="20" t="str">
        <f t="shared" si="98"/>
        <v/>
      </c>
      <c r="I77" s="20" t="str">
        <f t="shared" si="98"/>
        <v/>
      </c>
      <c r="J77" s="20" t="str">
        <f t="shared" si="98"/>
        <v/>
      </c>
      <c r="K77" s="20" t="str">
        <f t="shared" si="98"/>
        <v>MU vs Arsenal</v>
      </c>
      <c r="L77" s="6"/>
      <c r="M77" s="20" t="str">
        <f t="shared" ref="M77:S77" si="99">IF(ISERROR(MATCH(DATE($R$88,$S$88,M76),$B$10:$B$302,0)),"",INDEX($C$10:$C$302,MATCH(DATE($R$88,$S$88,M76),$B$10:$B$302,0)))</f>
        <v/>
      </c>
      <c r="N77" s="20" t="str">
        <f t="shared" si="99"/>
        <v/>
      </c>
      <c r="O77" s="20" t="str">
        <f t="shared" si="99"/>
        <v/>
      </c>
      <c r="P77" s="20" t="str">
        <f t="shared" si="99"/>
        <v/>
      </c>
      <c r="Q77" s="20" t="str">
        <f t="shared" si="99"/>
        <v/>
      </c>
      <c r="R77" s="20" t="str">
        <f t="shared" si="99"/>
        <v/>
      </c>
      <c r="S77" s="20" t="str">
        <f t="shared" si="99"/>
        <v/>
      </c>
    </row>
    <row r="78" spans="1:19" ht="17.100000000000001" customHeight="1">
      <c r="A78" s="13">
        <v>69</v>
      </c>
      <c r="B78" s="14"/>
      <c r="C78" s="12"/>
      <c r="E78" s="20" t="str">
        <f ca="1">IF(ISERROR(MATCH(DATE($J$88,$K$88,E76),OFFSET($B$10:$B$302,MATCH(DATE($J$88,$K$88,E76),$B$10:$B$302,0),0),0)+MATCH(DATE($J$88,$K$88,E76),$B$10:$B$302,0)),"",INDEX($C$10:$C$302,MATCH(DATE($J$88,$K$88,E76),OFFSET($B$10:$B$302,MATCH(DATE($J$88,$K$88,E76),$B$10:$B$302,0),0),0)+MATCH(DATE($J$88,$K$88,E76),$B$10:$B$302,0)))</f>
        <v>Barcelona vs Villarreal</v>
      </c>
      <c r="F78" s="20" t="str">
        <f t="shared" ref="F78:K78" ca="1" si="100">IF(ISERROR(MATCH(DATE($J$88,$K$88,F76),OFFSET($B$10:$B$302,MATCH(DATE($J$88,$K$88,F76),$B$10:$B$302,0),0),0)+MATCH(DATE($J$88,$K$88,F76),$B$10:$B$302,0)),"",INDEX($C$10:$C$302,MATCH(DATE($J$88,$K$88,F76),OFFSET($B$10:$B$302,MATCH(DATE($J$88,$K$88,F76),$B$10:$B$302,0),0),0)+MATCH(DATE($J$88,$K$88,F76),$B$10:$B$302,0)))</f>
        <v/>
      </c>
      <c r="G78" s="20" t="str">
        <f t="shared" ca="1" si="100"/>
        <v/>
      </c>
      <c r="H78" s="20" t="str">
        <f t="shared" ca="1" si="100"/>
        <v/>
      </c>
      <c r="I78" s="20" t="str">
        <f t="shared" ca="1" si="100"/>
        <v/>
      </c>
      <c r="J78" s="20" t="str">
        <f t="shared" ca="1" si="100"/>
        <v/>
      </c>
      <c r="K78" s="20" t="str">
        <f t="shared" ca="1" si="100"/>
        <v/>
      </c>
      <c r="L78" s="6"/>
      <c r="M78" s="20" t="str">
        <f ca="1">IF(ISERROR(MATCH(DATE($R$88,$S$88,M76),OFFSET($B$10:$B$302,MATCH(DATE($R$88,$S$88,M76),$B$10:$B$302,0),0),0)+MATCH(DATE($R$88,$S$88,M76),$B$10:$B$302,0)),"",INDEX($C$10:$C$302,MATCH(DATE($R$88,$S$88,M76),OFFSET($B$10:$B$302,MATCH(DATE($R$88,$S$88,M76),$B$10:$B$302,0),0),0)+MATCH(DATE($R$88,$S$88,M76),$B$10:$B$302,0)))</f>
        <v/>
      </c>
      <c r="N78" s="20" t="str">
        <f t="shared" ref="N78:S78" ca="1" si="101">IF(ISERROR(MATCH(DATE($R$88,$S$88,N76),OFFSET($B$10:$B$302,MATCH(DATE($R$88,$S$88,N76),$B$10:$B$302,0),0),0)+MATCH(DATE($R$88,$S$88,N76),$B$10:$B$302,0)),"",INDEX($C$10:$C$302,MATCH(DATE($R$88,$S$88,N76),OFFSET($B$10:$B$302,MATCH(DATE($R$88,$S$88,N76),$B$10:$B$302,0),0),0)+MATCH(DATE($R$88,$S$88,N76),$B$10:$B$302,0)))</f>
        <v/>
      </c>
      <c r="O78" s="20" t="str">
        <f t="shared" ca="1" si="101"/>
        <v/>
      </c>
      <c r="P78" s="20" t="str">
        <f t="shared" ca="1" si="101"/>
        <v/>
      </c>
      <c r="Q78" s="20" t="str">
        <f t="shared" ca="1" si="101"/>
        <v/>
      </c>
      <c r="R78" s="20" t="str">
        <f t="shared" ca="1" si="101"/>
        <v/>
      </c>
      <c r="S78" s="20" t="str">
        <f t="shared" ca="1" si="101"/>
        <v/>
      </c>
    </row>
    <row r="79" spans="1:19" ht="17.100000000000001" customHeight="1">
      <c r="A79" s="13">
        <v>70</v>
      </c>
      <c r="B79" s="14"/>
      <c r="C79" s="12"/>
      <c r="E79" s="21" t="str">
        <f ca="1">IF(ISERROR(MATCH(DATE($J$88,$K$88,E76),OFFSET($B$10:$B$302,MATCH(DATE($J$88,$K$88,E76),OFFSET($B$10:$B$302,MATCH(DATE($J$88,$K$88,E76),$B$10:$B$302,0),0),0)+MATCH(DATE($J$88,$K$88,E76),$B$10:$B$302,0),0),0)+MATCH(DATE($J$88,$K$88,E76),OFFSET($B$10:$B$302,MATCH(DATE($J$88,$K$88,E76),$B$10:$B$302,0),0),0)+MATCH(DATE($J$88,$K$88,E76),$B$10:$B$302,0)),"",INDEX($C$10:$C$302,MATCH(DATE($J$88,$K$88,E76),OFFSET($B$10:$B$302,MATCH(DATE($J$88,$K$88,E76),OFFSET($B$10:$B$302,MATCH(DATE($J$88,$K$88,E76),$B$10:$B$302,0),0),0)+MATCH(DATE($J$88,$K$88,E76),$B$10:$B$302,0),0),0)+MATCH(DATE($J$88,$K$88,E76),OFFSET($B$10:$B$302,MATCH(DATE($J$88,$K$88,E76),$B$10:$B$302,0),0),0)+MATCH(DATE($J$88,$K$88,E76),$B$10:$B$302,0)))</f>
        <v/>
      </c>
      <c r="F79" s="21" t="str">
        <f t="shared" ref="F79:K79" ca="1" si="102">IF(ISERROR(MATCH(DATE($J$88,$K$88,F76),OFFSET($B$10:$B$302,MATCH(DATE($J$88,$K$88,F76),OFFSET($B$10:$B$302,MATCH(DATE($J$88,$K$88,F76),$B$10:$B$302,0),0),0)+MATCH(DATE($J$88,$K$88,F76),$B$10:$B$302,0),0),0)+MATCH(DATE($J$88,$K$88,F76),OFFSET($B$10:$B$302,MATCH(DATE($J$88,$K$88,F76),$B$10:$B$302,0),0),0)+MATCH(DATE($J$88,$K$88,F76),$B$10:$B$302,0)),"",INDEX($C$10:$C$302,MATCH(DATE($J$88,$K$88,F76),OFFSET($B$10:$B$302,MATCH(DATE($J$88,$K$88,F76),OFFSET($B$10:$B$302,MATCH(DATE($J$88,$K$88,F76),$B$10:$B$302,0),0),0)+MATCH(DATE($J$88,$K$88,F76),$B$10:$B$302,0),0),0)+MATCH(DATE($J$88,$K$88,F76),OFFSET($B$10:$B$302,MATCH(DATE($J$88,$K$88,F76),$B$10:$B$302,0),0),0)+MATCH(DATE($J$88,$K$88,F76),$B$10:$B$302,0)))</f>
        <v/>
      </c>
      <c r="G79" s="21" t="str">
        <f t="shared" ca="1" si="102"/>
        <v/>
      </c>
      <c r="H79" s="21" t="str">
        <f t="shared" ca="1" si="102"/>
        <v/>
      </c>
      <c r="I79" s="21" t="str">
        <f t="shared" ca="1" si="102"/>
        <v/>
      </c>
      <c r="J79" s="21" t="str">
        <f t="shared" ca="1" si="102"/>
        <v/>
      </c>
      <c r="K79" s="21" t="str">
        <f t="shared" ca="1" si="102"/>
        <v/>
      </c>
      <c r="L79" s="6"/>
      <c r="M79" s="21" t="str">
        <f ca="1">IF(ISERROR(MATCH(DATE($R$88,$S$88,M76),OFFSET($B$10:$B$302,MATCH(DATE($R$88,$S$88,M76),OFFSET($B$10:$B$302,MATCH(DATE($R$88,$S$88,M76),$B$10:$B$302,0),0),0)+MATCH(DATE($R$88,$S$88,M76),$B$10:$B$302,0),0),0)+MATCH(DATE($R$88,$S$88,M76),OFFSET($B$10:$B$302,MATCH(DATE($R$88,$S$88,M76),$B$10:$B$302,0),0),0)+MATCH(DATE($R$88,$S$88,M76),$B$10:$B$302,0)),"",INDEX($C$10:$C$302,MATCH(DATE($R$88,$S$88,M76),OFFSET($B$10:$B$302,MATCH(DATE($R$88,$S$88,M76),OFFSET($B$10:$B$302,MATCH(DATE($R$88,$S$88,M76),$B$10:$B$302,0),0),0)+MATCH(DATE($R$88,$S$88,M76),$B$10:$B$302,0),0),0)+MATCH(DATE($R$88,$S$88,M76),OFFSET($B$10:$B$302,MATCH(DATE($R$88,$S$88,M76),$B$10:$B$302,0),0),0)+MATCH(DATE($R$88,$S$88,M76),$B$10:$B$302,0)))</f>
        <v/>
      </c>
      <c r="N79" s="21" t="str">
        <f t="shared" ref="N79:S79" ca="1" si="103">IF(ISERROR(MATCH(DATE($R$88,$S$88,N76),OFFSET($B$10:$B$302,MATCH(DATE($R$88,$S$88,N76),OFFSET($B$10:$B$302,MATCH(DATE($R$88,$S$88,N76),$B$10:$B$302,0),0),0)+MATCH(DATE($R$88,$S$88,N76),$B$10:$B$302,0),0),0)+MATCH(DATE($R$88,$S$88,N76),OFFSET($B$10:$B$302,MATCH(DATE($R$88,$S$88,N76),$B$10:$B$302,0),0),0)+MATCH(DATE($R$88,$S$88,N76),$B$10:$B$302,0)),"",INDEX($C$10:$C$302,MATCH(DATE($R$88,$S$88,N76),OFFSET($B$10:$B$302,MATCH(DATE($R$88,$S$88,N76),OFFSET($B$10:$B$302,MATCH(DATE($R$88,$S$88,N76),$B$10:$B$302,0),0),0)+MATCH(DATE($R$88,$S$88,N76),$B$10:$B$302,0),0),0)+MATCH(DATE($R$88,$S$88,N76),OFFSET($B$10:$B$302,MATCH(DATE($R$88,$S$88,N76),$B$10:$B$302,0),0),0)+MATCH(DATE($R$88,$S$88,N76),$B$10:$B$302,0)))</f>
        <v/>
      </c>
      <c r="O79" s="21" t="str">
        <f t="shared" ca="1" si="103"/>
        <v/>
      </c>
      <c r="P79" s="21" t="str">
        <f t="shared" ca="1" si="103"/>
        <v/>
      </c>
      <c r="Q79" s="21" t="str">
        <f t="shared" ca="1" si="103"/>
        <v/>
      </c>
      <c r="R79" s="21" t="str">
        <f t="shared" ca="1" si="103"/>
        <v/>
      </c>
      <c r="S79" s="21" t="str">
        <f t="shared" ca="1" si="103"/>
        <v/>
      </c>
    </row>
    <row r="80" spans="1:19" ht="17.100000000000001" customHeight="1">
      <c r="A80" s="13">
        <v>71</v>
      </c>
      <c r="B80" s="14"/>
      <c r="C80" s="12"/>
      <c r="E80" s="22">
        <f>K76+1</f>
        <v>17</v>
      </c>
      <c r="F80" s="22">
        <f t="shared" ref="F80:K80" si="104">E80+1</f>
        <v>18</v>
      </c>
      <c r="G80" s="22">
        <f t="shared" si="104"/>
        <v>19</v>
      </c>
      <c r="H80" s="22">
        <f t="shared" si="104"/>
        <v>20</v>
      </c>
      <c r="I80" s="22">
        <f t="shared" si="104"/>
        <v>21</v>
      </c>
      <c r="J80" s="22">
        <f t="shared" si="104"/>
        <v>22</v>
      </c>
      <c r="K80" s="22">
        <f t="shared" si="104"/>
        <v>23</v>
      </c>
      <c r="L80" s="6"/>
      <c r="M80" s="22">
        <f>S76+1</f>
        <v>21</v>
      </c>
      <c r="N80" s="22">
        <f t="shared" ref="N80:S80" si="105">M80+1</f>
        <v>22</v>
      </c>
      <c r="O80" s="22">
        <f t="shared" si="105"/>
        <v>23</v>
      </c>
      <c r="P80" s="22">
        <f t="shared" si="105"/>
        <v>24</v>
      </c>
      <c r="Q80" s="22">
        <f t="shared" si="105"/>
        <v>25</v>
      </c>
      <c r="R80" s="22">
        <f t="shared" si="105"/>
        <v>26</v>
      </c>
      <c r="S80" s="22">
        <f t="shared" si="105"/>
        <v>27</v>
      </c>
    </row>
    <row r="81" spans="1:19" ht="17.100000000000001" customHeight="1">
      <c r="A81" s="13">
        <v>72</v>
      </c>
      <c r="B81" s="14"/>
      <c r="C81" s="12"/>
      <c r="E81" s="20" t="str">
        <f t="shared" ref="E81:K81" si="106">IF(ISERROR(MATCH(DATE($J$88,$K$88,E80),$B$10:$B$302,0)),"",INDEX($C$10:$C$302,MATCH(DATE($J$88,$K$88,E80),$B$10:$B$302,0)))</f>
        <v>Udinese vs Milan</v>
      </c>
      <c r="F81" s="20" t="str">
        <f t="shared" si="106"/>
        <v/>
      </c>
      <c r="G81" s="20" t="str">
        <f t="shared" si="106"/>
        <v/>
      </c>
      <c r="H81" s="20" t="str">
        <f t="shared" si="106"/>
        <v/>
      </c>
      <c r="I81" s="20" t="str">
        <f t="shared" si="106"/>
        <v/>
      </c>
      <c r="J81" s="20" t="str">
        <f t="shared" si="106"/>
        <v/>
      </c>
      <c r="K81" s="20" t="str">
        <f t="shared" si="106"/>
        <v/>
      </c>
      <c r="L81" s="6"/>
      <c r="M81" s="20" t="str">
        <f t="shared" ref="M81:S81" si="107">IF(ISERROR(MATCH(DATE($R$88,$S$88,M80),$B$10:$B$302,0)),"",INDEX($C$10:$C$302,MATCH(DATE($R$88,$S$88,M80),$B$10:$B$302,0)))</f>
        <v/>
      </c>
      <c r="N81" s="20" t="str">
        <f t="shared" si="107"/>
        <v/>
      </c>
      <c r="O81" s="20" t="str">
        <f t="shared" si="107"/>
        <v/>
      </c>
      <c r="P81" s="20" t="str">
        <f t="shared" si="107"/>
        <v/>
      </c>
      <c r="Q81" s="20" t="str">
        <f t="shared" si="107"/>
        <v/>
      </c>
      <c r="R81" s="20" t="str">
        <f t="shared" si="107"/>
        <v/>
      </c>
      <c r="S81" s="20" t="str">
        <f t="shared" si="107"/>
        <v/>
      </c>
    </row>
    <row r="82" spans="1:19" ht="17.100000000000001" customHeight="1">
      <c r="A82" s="13">
        <v>73</v>
      </c>
      <c r="B82" s="14"/>
      <c r="C82" s="12"/>
      <c r="E82" s="20" t="str">
        <f ca="1">IF(ISERROR(MATCH(DATE($J$88,$K$88,E80),OFFSET($B$10:$B$302,MATCH(DATE($J$88,$K$88,E80),$B$10:$B$302,0),0),0)+MATCH(DATE($J$88,$K$88,E80),$B$10:$B$302,0)),"",INDEX($C$10:$C$302,MATCH(DATE($J$88,$K$88,E80),OFFSET($B$10:$B$302,MATCH(DATE($J$88,$K$88,E80),$B$10:$B$302,0),0),0)+MATCH(DATE($J$88,$K$88,E80),$B$10:$B$302,0)))</f>
        <v>Mallorca vs Barcelona</v>
      </c>
      <c r="F82" s="20" t="str">
        <f t="shared" ref="F82:K82" ca="1" si="108">IF(ISERROR(MATCH(DATE($J$88,$K$88,F80),OFFSET($B$10:$B$302,MATCH(DATE($J$88,$K$88,F80),$B$10:$B$302,0),0),0)+MATCH(DATE($J$88,$K$88,F80),$B$10:$B$302,0)),"",INDEX($C$10:$C$302,MATCH(DATE($J$88,$K$88,F80),OFFSET($B$10:$B$302,MATCH(DATE($J$88,$K$88,F80),$B$10:$B$302,0),0),0)+MATCH(DATE($J$88,$K$88,F80),$B$10:$B$302,0)))</f>
        <v/>
      </c>
      <c r="G82" s="20" t="str">
        <f t="shared" ca="1" si="108"/>
        <v/>
      </c>
      <c r="H82" s="20" t="str">
        <f t="shared" ca="1" si="108"/>
        <v/>
      </c>
      <c r="I82" s="20" t="str">
        <f t="shared" ca="1" si="108"/>
        <v/>
      </c>
      <c r="J82" s="20" t="str">
        <f t="shared" ca="1" si="108"/>
        <v/>
      </c>
      <c r="K82" s="20" t="str">
        <f t="shared" ca="1" si="108"/>
        <v/>
      </c>
      <c r="L82" s="6"/>
      <c r="M82" s="20" t="str">
        <f ca="1">IF(ISERROR(MATCH(DATE($R$88,$S$88,M80),OFFSET($B$10:$B$302,MATCH(DATE($R$88,$S$88,M80),$B$10:$B$302,0),0),0)+MATCH(DATE($R$88,$S$88,M80),$B$10:$B$302,0)),"",INDEX($C$10:$C$302,MATCH(DATE($R$88,$S$88,M80),OFFSET($B$10:$B$302,MATCH(DATE($R$88,$S$88,M80),$B$10:$B$302,0),0),0)+MATCH(DATE($R$88,$S$88,M80),$B$10:$B$302,0)))</f>
        <v/>
      </c>
      <c r="N82" s="20" t="str">
        <f t="shared" ref="N82:S82" ca="1" si="109">IF(ISERROR(MATCH(DATE($R$88,$S$88,N80),OFFSET($B$10:$B$302,MATCH(DATE($R$88,$S$88,N80),$B$10:$B$302,0),0),0)+MATCH(DATE($R$88,$S$88,N80),$B$10:$B$302,0)),"",INDEX($C$10:$C$302,MATCH(DATE($R$88,$S$88,N80),OFFSET($B$10:$B$302,MATCH(DATE($R$88,$S$88,N80),$B$10:$B$302,0),0),0)+MATCH(DATE($R$88,$S$88,N80),$B$10:$B$302,0)))</f>
        <v/>
      </c>
      <c r="O82" s="20" t="str">
        <f t="shared" ca="1" si="109"/>
        <v/>
      </c>
      <c r="P82" s="20" t="str">
        <f t="shared" ca="1" si="109"/>
        <v/>
      </c>
      <c r="Q82" s="20" t="str">
        <f t="shared" ca="1" si="109"/>
        <v/>
      </c>
      <c r="R82" s="20" t="str">
        <f t="shared" ca="1" si="109"/>
        <v/>
      </c>
      <c r="S82" s="20" t="str">
        <f t="shared" ca="1" si="109"/>
        <v/>
      </c>
    </row>
    <row r="83" spans="1:19" ht="17.100000000000001" customHeight="1">
      <c r="A83" s="13">
        <v>74</v>
      </c>
      <c r="B83" s="14"/>
      <c r="C83" s="12"/>
      <c r="E83" s="21" t="str">
        <f ca="1">IF(ISERROR(MATCH(DATE($J$88,$K$88,E80),OFFSET($B$10:$B$302,MATCH(DATE($J$88,$K$88,E80),OFFSET($B$10:$B$302,MATCH(DATE($J$88,$K$88,E80),$B$10:$B$302,0),0),0)+MATCH(DATE($J$88,$K$88,E80),$B$10:$B$302,0),0),0)+MATCH(DATE($J$88,$K$88,E80),OFFSET($B$10:$B$302,MATCH(DATE($J$88,$K$88,E80),$B$10:$B$302,0),0),0)+MATCH(DATE($J$88,$K$88,E80),$B$10:$B$302,0)),"",INDEX($C$10:$C$302,MATCH(DATE($J$88,$K$88,E80),OFFSET($B$10:$B$302,MATCH(DATE($J$88,$K$88,E80),OFFSET($B$10:$B$302,MATCH(DATE($J$88,$K$88,E80),$B$10:$B$302,0),0),0)+MATCH(DATE($J$88,$K$88,E80),$B$10:$B$302,0),0),0)+MATCH(DATE($J$88,$K$88,E80),OFFSET($B$10:$B$302,MATCH(DATE($J$88,$K$88,E80),$B$10:$B$302,0),0),0)+MATCH(DATE($J$88,$K$88,E80),$B$10:$B$302,0)))</f>
        <v/>
      </c>
      <c r="F83" s="21" t="str">
        <f t="shared" ref="F83:K83" ca="1" si="110">IF(ISERROR(MATCH(DATE($J$88,$K$88,F80),OFFSET($B$10:$B$302,MATCH(DATE($J$88,$K$88,F80),OFFSET($B$10:$B$302,MATCH(DATE($J$88,$K$88,F80),$B$10:$B$302,0),0),0)+MATCH(DATE($J$88,$K$88,F80),$B$10:$B$302,0),0),0)+MATCH(DATE($J$88,$K$88,F80),OFFSET($B$10:$B$302,MATCH(DATE($J$88,$K$88,F80),$B$10:$B$302,0),0),0)+MATCH(DATE($J$88,$K$88,F80),$B$10:$B$302,0)),"",INDEX($C$10:$C$302,MATCH(DATE($J$88,$K$88,F80),OFFSET($B$10:$B$302,MATCH(DATE($J$88,$K$88,F80),OFFSET($B$10:$B$302,MATCH(DATE($J$88,$K$88,F80),$B$10:$B$302,0),0),0)+MATCH(DATE($J$88,$K$88,F80),$B$10:$B$302,0),0),0)+MATCH(DATE($J$88,$K$88,F80),OFFSET($B$10:$B$302,MATCH(DATE($J$88,$K$88,F80),$B$10:$B$302,0),0),0)+MATCH(DATE($J$88,$K$88,F80),$B$10:$B$302,0)))</f>
        <v/>
      </c>
      <c r="G83" s="21" t="str">
        <f t="shared" ca="1" si="110"/>
        <v/>
      </c>
      <c r="H83" s="21" t="str">
        <f t="shared" ca="1" si="110"/>
        <v/>
      </c>
      <c r="I83" s="21" t="str">
        <f t="shared" ca="1" si="110"/>
        <v/>
      </c>
      <c r="J83" s="21" t="str">
        <f t="shared" ca="1" si="110"/>
        <v/>
      </c>
      <c r="K83" s="21" t="str">
        <f t="shared" ca="1" si="110"/>
        <v/>
      </c>
      <c r="L83" s="6"/>
      <c r="M83" s="21" t="str">
        <f ca="1">IF(ISERROR(MATCH(DATE($R$88,$S$88,M80),OFFSET($B$10:$B$302,MATCH(DATE($R$88,$S$88,M80),OFFSET($B$10:$B$302,MATCH(DATE($R$88,$S$88,M80),$B$10:$B$302,0),0),0)+MATCH(DATE($R$88,$S$88,M80),$B$10:$B$302,0),0),0)+MATCH(DATE($R$88,$S$88,M80),OFFSET($B$10:$B$302,MATCH(DATE($R$88,$S$88,M80),$B$10:$B$302,0),0),0)+MATCH(DATE($R$88,$S$88,M80),$B$10:$B$302,0)),"",INDEX($C$10:$C$302,MATCH(DATE($R$88,$S$88,M80),OFFSET($B$10:$B$302,MATCH(DATE($R$88,$S$88,M80),OFFSET($B$10:$B$302,MATCH(DATE($R$88,$S$88,M80),$B$10:$B$302,0),0),0)+MATCH(DATE($R$88,$S$88,M80),$B$10:$B$302,0),0),0)+MATCH(DATE($R$88,$S$88,M80),OFFSET($B$10:$B$302,MATCH(DATE($R$88,$S$88,M80),$B$10:$B$302,0),0),0)+MATCH(DATE($R$88,$S$88,M80),$B$10:$B$302,0)))</f>
        <v/>
      </c>
      <c r="N83" s="21" t="str">
        <f t="shared" ref="N83:S83" ca="1" si="111">IF(ISERROR(MATCH(DATE($R$88,$S$88,N80),OFFSET($B$10:$B$302,MATCH(DATE($R$88,$S$88,N80),OFFSET($B$10:$B$302,MATCH(DATE($R$88,$S$88,N80),$B$10:$B$302,0),0),0)+MATCH(DATE($R$88,$S$88,N80),$B$10:$B$302,0),0),0)+MATCH(DATE($R$88,$S$88,N80),OFFSET($B$10:$B$302,MATCH(DATE($R$88,$S$88,N80),$B$10:$B$302,0),0),0)+MATCH(DATE($R$88,$S$88,N80),$B$10:$B$302,0)),"",INDEX($C$10:$C$302,MATCH(DATE($R$88,$S$88,N80),OFFSET($B$10:$B$302,MATCH(DATE($R$88,$S$88,N80),OFFSET($B$10:$B$302,MATCH(DATE($R$88,$S$88,N80),$B$10:$B$302,0),0),0)+MATCH(DATE($R$88,$S$88,N80),$B$10:$B$302,0),0),0)+MATCH(DATE($R$88,$S$88,N80),OFFSET($B$10:$B$302,MATCH(DATE($R$88,$S$88,N80),$B$10:$B$302,0),0),0)+MATCH(DATE($R$88,$S$88,N80),$B$10:$B$302,0)))</f>
        <v/>
      </c>
      <c r="O83" s="21" t="str">
        <f t="shared" ca="1" si="111"/>
        <v/>
      </c>
      <c r="P83" s="21" t="str">
        <f t="shared" ca="1" si="111"/>
        <v/>
      </c>
      <c r="Q83" s="21" t="str">
        <f t="shared" ca="1" si="111"/>
        <v/>
      </c>
      <c r="R83" s="21" t="str">
        <f t="shared" ca="1" si="111"/>
        <v/>
      </c>
      <c r="S83" s="21" t="str">
        <f t="shared" ca="1" si="111"/>
        <v/>
      </c>
    </row>
    <row r="84" spans="1:19" ht="17.100000000000001" customHeight="1">
      <c r="A84" s="13">
        <v>75</v>
      </c>
      <c r="B84" s="14"/>
      <c r="C84" s="12"/>
      <c r="E84" s="19">
        <f>IF(K80&lt;&gt;"",IF(DAY(EOMONTH(DATE($J$88,$K$88,1),0))=K80,"",K80+1),"")</f>
        <v>24</v>
      </c>
      <c r="F84" s="19">
        <f t="shared" ref="F84:K84" si="112">IF(E84&lt;&gt;"",IF(DAY(EOMONTH(DATE($J$88,$K$88,1),0))=E84,"",E84+1),"")</f>
        <v>25</v>
      </c>
      <c r="G84" s="19">
        <f t="shared" si="112"/>
        <v>26</v>
      </c>
      <c r="H84" s="19">
        <f t="shared" si="112"/>
        <v>27</v>
      </c>
      <c r="I84" s="19">
        <f t="shared" si="112"/>
        <v>28</v>
      </c>
      <c r="J84" s="19">
        <f t="shared" si="112"/>
        <v>29</v>
      </c>
      <c r="K84" s="19">
        <f t="shared" si="112"/>
        <v>30</v>
      </c>
      <c r="L84" s="6"/>
      <c r="M84" s="19">
        <f>IF(S80&lt;&gt;"",IF(DAY(EOMONTH(DATE($R$88,$S$88,1),0))=S80,"",S80+1),"")</f>
        <v>28</v>
      </c>
      <c r="N84" s="19">
        <f t="shared" ref="N84:S84" si="113">IF(M84&lt;&gt;"",IF(DAY(EOMONTH(DATE($R$88,$S$88,1),0))=M84,"",M84+1),"")</f>
        <v>29</v>
      </c>
      <c r="O84" s="19">
        <f t="shared" si="113"/>
        <v>30</v>
      </c>
      <c r="P84" s="19" t="str">
        <f t="shared" si="113"/>
        <v/>
      </c>
      <c r="Q84" s="19" t="str">
        <f t="shared" si="113"/>
        <v/>
      </c>
      <c r="R84" s="19" t="str">
        <f t="shared" si="113"/>
        <v/>
      </c>
      <c r="S84" s="19" t="str">
        <f t="shared" si="113"/>
        <v/>
      </c>
    </row>
    <row r="85" spans="1:19" ht="17.100000000000001" customHeight="1">
      <c r="A85" s="13">
        <v>76</v>
      </c>
      <c r="B85" s="14"/>
      <c r="C85" s="12"/>
      <c r="E85" s="20" t="str">
        <f t="shared" ref="E85:K85" si="114">IF(ISERROR(MATCH(DATE($J$88,$K$88,E84),$B$10:$B$302,0)),"",INDEX($C$10:$C$302,MATCH(DATE($J$88,$K$88,E84),$B$10:$B$302,0)))</f>
        <v>Milan vs Roma</v>
      </c>
      <c r="F85" s="20" t="str">
        <f t="shared" si="114"/>
        <v/>
      </c>
      <c r="G85" s="20" t="str">
        <f t="shared" si="114"/>
        <v/>
      </c>
      <c r="H85" s="20" t="str">
        <f t="shared" si="114"/>
        <v/>
      </c>
      <c r="I85" s="20" t="str">
        <f t="shared" si="114"/>
        <v/>
      </c>
      <c r="J85" s="20" t="str">
        <f t="shared" si="114"/>
        <v/>
      </c>
      <c r="K85" s="20" t="str">
        <f t="shared" si="114"/>
        <v/>
      </c>
      <c r="L85" s="6"/>
      <c r="M85" s="20" t="str">
        <f t="shared" ref="M85:S85" si="115">IF(ISERROR(MATCH(DATE($R$88,$S$88,M84),$B$10:$B$302,0)),"",INDEX($C$10:$C$302,MATCH(DATE($R$88,$S$88,M84),$B$10:$B$302,0)))</f>
        <v/>
      </c>
      <c r="N85" s="20" t="str">
        <f t="shared" si="115"/>
        <v/>
      </c>
      <c r="O85" s="20" t="str">
        <f t="shared" si="115"/>
        <v/>
      </c>
      <c r="P85" s="20" t="str">
        <f t="shared" si="115"/>
        <v/>
      </c>
      <c r="Q85" s="20" t="str">
        <f t="shared" si="115"/>
        <v/>
      </c>
      <c r="R85" s="20" t="str">
        <f t="shared" si="115"/>
        <v/>
      </c>
      <c r="S85" s="20" t="str">
        <f t="shared" si="115"/>
        <v/>
      </c>
    </row>
    <row r="86" spans="1:19" ht="17.100000000000001" customHeight="1">
      <c r="A86" s="13">
        <v>77</v>
      </c>
      <c r="B86" s="14"/>
      <c r="C86" s="12"/>
      <c r="E86" s="20" t="str">
        <f ca="1">IF(ISERROR(MATCH(DATE($J$88,$K$88,E84),OFFSET($B$10:$B$302,MATCH(DATE($J$88,$K$88,E84),$B$10:$B$302,0),0),0)+MATCH(DATE($J$88,$K$88,E84),$B$10:$B$302,0)),"",INDEX($C$10:$C$302,MATCH(DATE($J$88,$K$88,E84),OFFSET($B$10:$B$302,MATCH(DATE($J$88,$K$88,E84),$B$10:$B$302,0),0),0)+MATCH(DATE($J$88,$K$88,E84),$B$10:$B$302,0)))</f>
        <v>Hull City vs MU</v>
      </c>
      <c r="F86" s="20" t="str">
        <f t="shared" ref="F86:K86" ca="1" si="116">IF(ISERROR(MATCH(DATE($J$88,$K$88,F84),OFFSET($B$10:$B$302,MATCH(DATE($J$88,$K$88,F84),$B$10:$B$302,0),0),0)+MATCH(DATE($J$88,$K$88,F84),$B$10:$B$302,0)),"",INDEX($C$10:$C$302,MATCH(DATE($J$88,$K$88,F84),OFFSET($B$10:$B$302,MATCH(DATE($J$88,$K$88,F84),$B$10:$B$302,0),0),0)+MATCH(DATE($J$88,$K$88,F84),$B$10:$B$302,0)))</f>
        <v/>
      </c>
      <c r="G86" s="20" t="str">
        <f t="shared" ca="1" si="116"/>
        <v/>
      </c>
      <c r="H86" s="20" t="str">
        <f t="shared" ca="1" si="116"/>
        <v/>
      </c>
      <c r="I86" s="20" t="str">
        <f t="shared" ca="1" si="116"/>
        <v/>
      </c>
      <c r="J86" s="20" t="str">
        <f t="shared" ca="1" si="116"/>
        <v/>
      </c>
      <c r="K86" s="20" t="str">
        <f t="shared" ca="1" si="116"/>
        <v/>
      </c>
      <c r="L86" s="6"/>
      <c r="M86" s="20" t="str">
        <f ca="1">IF(ISERROR(MATCH(DATE($R$88,$S$88,M84),OFFSET($B$10:$B$302,MATCH(DATE($R$88,$S$88,M84),$B$10:$B$302,0),0),0)+MATCH(DATE($R$88,$S$88,M84),$B$10:$B$302,0)),"",INDEX($C$10:$C$302,MATCH(DATE($R$88,$S$88,M84),OFFSET($B$10:$B$302,MATCH(DATE($R$88,$S$88,M84),$B$10:$B$302,0),0),0)+MATCH(DATE($R$88,$S$88,M84),$B$10:$B$302,0)))</f>
        <v/>
      </c>
      <c r="N86" s="20" t="str">
        <f t="shared" ref="N86:S86" ca="1" si="117">IF(ISERROR(MATCH(DATE($R$88,$S$88,N84),OFFSET($B$10:$B$302,MATCH(DATE($R$88,$S$88,N84),$B$10:$B$302,0),0),0)+MATCH(DATE($R$88,$S$88,N84),$B$10:$B$302,0)),"",INDEX($C$10:$C$302,MATCH(DATE($R$88,$S$88,N84),OFFSET($B$10:$B$302,MATCH(DATE($R$88,$S$88,N84),$B$10:$B$302,0),0),0)+MATCH(DATE($R$88,$S$88,N84),$B$10:$B$302,0)))</f>
        <v/>
      </c>
      <c r="O86" s="20" t="str">
        <f t="shared" ca="1" si="117"/>
        <v/>
      </c>
      <c r="P86" s="20" t="str">
        <f t="shared" ca="1" si="117"/>
        <v/>
      </c>
      <c r="Q86" s="20" t="str">
        <f t="shared" ca="1" si="117"/>
        <v/>
      </c>
      <c r="R86" s="20" t="str">
        <f t="shared" ca="1" si="117"/>
        <v/>
      </c>
      <c r="S86" s="20" t="str">
        <f t="shared" ca="1" si="117"/>
        <v/>
      </c>
    </row>
    <row r="87" spans="1:19" ht="17.100000000000001" customHeight="1">
      <c r="A87" s="13">
        <v>78</v>
      </c>
      <c r="B87" s="14"/>
      <c r="C87" s="12"/>
      <c r="E87" s="21" t="str">
        <f ca="1">IF(ISERROR(MATCH(DATE($J$88,$K$88,E84),OFFSET($B$10:$B$302,MATCH(DATE($J$88,$K$88,E84),OFFSET($B$10:$B$302,MATCH(DATE($J$88,$K$88,E84),$B$10:$B$302,0),0),0)+MATCH(DATE($J$88,$K$88,E84),$B$10:$B$302,0),0),0)+MATCH(DATE($J$88,$K$88,E84),OFFSET($B$10:$B$302,MATCH(DATE($J$88,$K$88,E84),$B$10:$B$302,0),0),0)+MATCH(DATE($J$88,$K$88,E84),$B$10:$B$302,0)),"",INDEX($C$10:$C$302,MATCH(DATE($J$88,$K$88,E84),OFFSET($B$10:$B$302,MATCH(DATE($J$88,$K$88,E84),OFFSET($B$10:$B$302,MATCH(DATE($J$88,$K$88,E84),$B$10:$B$302,0),0),0)+MATCH(DATE($J$88,$K$88,E84),$B$10:$B$302,0),0),0)+MATCH(DATE($J$88,$K$88,E84),OFFSET($B$10:$B$302,MATCH(DATE($J$88,$K$88,E84),$B$10:$B$302,0),0),0)+MATCH(DATE($J$88,$K$88,E84),$B$10:$B$302,0)))</f>
        <v>Barcelona vs Osasuna</v>
      </c>
      <c r="F87" s="21" t="str">
        <f t="shared" ref="F87:K87" ca="1" si="118">IF(ISERROR(MATCH(DATE($J$88,$K$88,F84),OFFSET($B$10:$B$302,MATCH(DATE($J$88,$K$88,F84),OFFSET($B$10:$B$302,MATCH(DATE($J$88,$K$88,F84),$B$10:$B$302,0),0),0)+MATCH(DATE($J$88,$K$88,F84),$B$10:$B$302,0),0),0)+MATCH(DATE($J$88,$K$88,F84),OFFSET($B$10:$B$302,MATCH(DATE($J$88,$K$88,F84),$B$10:$B$302,0),0),0)+MATCH(DATE($J$88,$K$88,F84),$B$10:$B$302,0)),"",INDEX($C$10:$C$302,MATCH(DATE($J$88,$K$88,F84),OFFSET($B$10:$B$302,MATCH(DATE($J$88,$K$88,F84),OFFSET($B$10:$B$302,MATCH(DATE($J$88,$K$88,F84),$B$10:$B$302,0),0),0)+MATCH(DATE($J$88,$K$88,F84),$B$10:$B$302,0),0),0)+MATCH(DATE($J$88,$K$88,F84),OFFSET($B$10:$B$302,MATCH(DATE($J$88,$K$88,F84),$B$10:$B$302,0),0),0)+MATCH(DATE($J$88,$K$88,F84),$B$10:$B$302,0)))</f>
        <v/>
      </c>
      <c r="G87" s="21" t="str">
        <f t="shared" ca="1" si="118"/>
        <v/>
      </c>
      <c r="H87" s="21" t="str">
        <f t="shared" ca="1" si="118"/>
        <v/>
      </c>
      <c r="I87" s="21" t="str">
        <f t="shared" ca="1" si="118"/>
        <v/>
      </c>
      <c r="J87" s="21" t="str">
        <f t="shared" ca="1" si="118"/>
        <v/>
      </c>
      <c r="K87" s="21" t="str">
        <f t="shared" ca="1" si="118"/>
        <v/>
      </c>
      <c r="L87" s="6"/>
      <c r="M87" s="21" t="str">
        <f ca="1">IF(ISERROR(MATCH(DATE($R$88,$S$88,M84),OFFSET($B$10:$B$302,MATCH(DATE($R$88,$S$88,M84),OFFSET($B$10:$B$302,MATCH(DATE($R$88,$S$88,M84),$B$10:$B$302,0),0),0)+MATCH(DATE($R$88,$S$88,M84),$B$10:$B$302,0),0),0)+MATCH(DATE($R$88,$S$88,M84),OFFSET($B$10:$B$302,MATCH(DATE($R$88,$S$88,M84),$B$10:$B$302,0),0),0)+MATCH(DATE($R$88,$S$88,M84),$B$10:$B$302,0)),"",INDEX($C$10:$C$302,MATCH(DATE($R$88,$S$88,M84),OFFSET($B$10:$B$302,MATCH(DATE($R$88,$S$88,M84),OFFSET($B$10:$B$302,MATCH(DATE($R$88,$S$88,M84),$B$10:$B$302,0),0),0)+MATCH(DATE($R$88,$S$88,M84),$B$10:$B$302,0),0),0)+MATCH(DATE($R$88,$S$88,M84),OFFSET($B$10:$B$302,MATCH(DATE($R$88,$S$88,M84),$B$10:$B$302,0),0),0)+MATCH(DATE($R$88,$S$88,M84),$B$10:$B$302,0)))</f>
        <v/>
      </c>
      <c r="N87" s="21" t="str">
        <f t="shared" ref="N87:S87" ca="1" si="119">IF(ISERROR(MATCH(DATE($R$88,$S$88,N84),OFFSET($B$10:$B$302,MATCH(DATE($R$88,$S$88,N84),OFFSET($B$10:$B$302,MATCH(DATE($R$88,$S$88,N84),$B$10:$B$302,0),0),0)+MATCH(DATE($R$88,$S$88,N84),$B$10:$B$302,0),0),0)+MATCH(DATE($R$88,$S$88,N84),OFFSET($B$10:$B$302,MATCH(DATE($R$88,$S$88,N84),$B$10:$B$302,0),0),0)+MATCH(DATE($R$88,$S$88,N84),$B$10:$B$302,0)),"",INDEX($C$10:$C$302,MATCH(DATE($R$88,$S$88,N84),OFFSET($B$10:$B$302,MATCH(DATE($R$88,$S$88,N84),OFFSET($B$10:$B$302,MATCH(DATE($R$88,$S$88,N84),$B$10:$B$302,0),0),0)+MATCH(DATE($R$88,$S$88,N84),$B$10:$B$302,0),0),0)+MATCH(DATE($R$88,$S$88,N84),OFFSET($B$10:$B$302,MATCH(DATE($R$88,$S$88,N84),$B$10:$B$302,0),0),0)+MATCH(DATE($R$88,$S$88,N84),$B$10:$B$302,0)))</f>
        <v/>
      </c>
      <c r="O87" s="21" t="str">
        <f t="shared" ca="1" si="119"/>
        <v/>
      </c>
      <c r="P87" s="21" t="str">
        <f t="shared" ca="1" si="119"/>
        <v/>
      </c>
      <c r="Q87" s="21" t="str">
        <f t="shared" ca="1" si="119"/>
        <v/>
      </c>
      <c r="R87" s="21" t="str">
        <f t="shared" ca="1" si="119"/>
        <v/>
      </c>
      <c r="S87" s="21" t="str">
        <f t="shared" ca="1" si="119"/>
        <v/>
      </c>
    </row>
    <row r="88" spans="1:19" ht="17.100000000000001" customHeight="1">
      <c r="A88" s="13">
        <v>79</v>
      </c>
      <c r="B88" s="14"/>
      <c r="C88" s="12"/>
      <c r="E88" s="22">
        <f>IF(K84&lt;&gt;"",IF(DAY(EOMONTH(DATE($J$88,$K$88,1),0))=K84,"",K84+1),"")</f>
        <v>31</v>
      </c>
      <c r="F88" s="22" t="str">
        <f>IF(E88&lt;&gt;"",IF(DAY(EOMONTH(DATE($J$88,$K$88,1),0))=E88,"",E88+1),"")</f>
        <v/>
      </c>
      <c r="G88" s="20"/>
      <c r="H88" s="20"/>
      <c r="I88" s="23"/>
      <c r="J88" s="24">
        <f>IF(K88=1,R57+1,R57)</f>
        <v>2009</v>
      </c>
      <c r="K88" s="24">
        <f>IF(S57=12,1,S57+1)</f>
        <v>5</v>
      </c>
      <c r="L88" s="6"/>
      <c r="M88" s="22" t="str">
        <f>IF(S84&lt;&gt;"",IF(DAY(EOMONTH(DATE($R$88,$S$88,1),0))=S84,"",S84+1),"")</f>
        <v/>
      </c>
      <c r="N88" s="22" t="str">
        <f>IF(M88&lt;&gt;"",IF(DAY(EOMONTH(DATE($R$88,$S$88,1),0))=M88,"",M88+1),"")</f>
        <v/>
      </c>
      <c r="O88" s="20"/>
      <c r="P88" s="20"/>
      <c r="Q88" s="23"/>
      <c r="R88" s="24">
        <f>IF(S88=1,J88+1,J88)</f>
        <v>2009</v>
      </c>
      <c r="S88" s="24">
        <f>IF(K88=12,1,K88+1)</f>
        <v>6</v>
      </c>
    </row>
    <row r="89" spans="1:19" ht="17.100000000000001" customHeight="1">
      <c r="A89" s="13">
        <v>80</v>
      </c>
      <c r="B89" s="14"/>
      <c r="C89" s="12"/>
      <c r="E89" s="20" t="str">
        <f>IF(ISERROR(MATCH(DATE($J$88,$K$88,E88),$B$10:$B$302,0)),"",INDEX($C$10:$C$302,MATCH(DATE($J$88,$K$88,E88),$B$10:$B$302,0)))</f>
        <v>Fiorentina vs Milan</v>
      </c>
      <c r="F89" s="20" t="str">
        <f>IF(ISERROR(MATCH(DATE($J$88,$K$88,F88),$B$10:$B$302,0)),"",INDEX($C$10:$C$302,MATCH(DATE($J$88,$K$88,F88),$B$10:$B$302,0)))</f>
        <v/>
      </c>
      <c r="G89" s="20"/>
      <c r="H89" s="20"/>
      <c r="I89" s="20"/>
      <c r="J89" s="20"/>
      <c r="K89" s="20"/>
      <c r="L89" s="6"/>
      <c r="M89" s="20" t="str">
        <f>IF(ISERROR(MATCH(DATE($R$88,$S$88,M88),$B$10:$B$302,0)),"",INDEX($C$10:$C$302,MATCH(DATE($R$88,$S$88,M88),$B$10:$B$302,0)))</f>
        <v/>
      </c>
      <c r="N89" s="20" t="str">
        <f>IF(ISERROR(MATCH(DATE($R$88,$S$88,N88),$B$10:$B$302,0)),"",INDEX($C$10:$C$302,MATCH(DATE($R$88,$S$88,N88),$B$10:$B$302,0)))</f>
        <v/>
      </c>
      <c r="O89" s="20"/>
      <c r="P89" s="20"/>
      <c r="Q89" s="20"/>
      <c r="R89" s="20"/>
      <c r="S89" s="20"/>
    </row>
    <row r="90" spans="1:19" ht="17.100000000000001" customHeight="1">
      <c r="A90" s="13">
        <v>81</v>
      </c>
      <c r="B90" s="14"/>
      <c r="C90" s="12"/>
      <c r="E90" s="20" t="str">
        <f ca="1">IF(ISERROR(MATCH(DATE($J$88,$K$88,E88),OFFSET($B$10:$B$302,MATCH(DATE($J$88,$K$88,E88),$B$10:$B$302,0),0),0)+MATCH(DATE($J$88,$K$88,E88),$B$10:$B$302,0)),"",INDEX($C$10:$C$302,MATCH(DATE($J$88,$K$88,E88),OFFSET($B$10:$B$302,MATCH(DATE($J$88,$K$88,E88),$B$10:$B$302,0),0),0)+MATCH(DATE($J$88,$K$88,E88),$B$10:$B$302,0)))</f>
        <v>La Coruna vs Barcelona</v>
      </c>
      <c r="F90" s="20" t="str">
        <f ca="1">IF(ISERROR(MATCH(DATE($J$88,$K$88,F88),OFFSET($B$10:$B$302,MATCH(DATE($J$88,$K$88,F88),$B$10:$B$302,0),0),0)+MATCH(DATE($J$88,$K$88,F88),$B$10:$B$302,0)),"",INDEX($C$10:$C$302,MATCH(DATE($J$88,$K$88,F88),OFFSET($B$10:$B$302,MATCH(DATE($J$88,$K$88,F88),$B$10:$B$302,0),0),0)+MATCH(DATE($J$88,$K$88,F88),$B$10:$B$302,0)))</f>
        <v/>
      </c>
      <c r="G90" s="20"/>
      <c r="H90" s="20"/>
      <c r="I90" s="20"/>
      <c r="J90" s="20"/>
      <c r="K90" s="20"/>
      <c r="L90" s="6"/>
      <c r="M90" s="20" t="str">
        <f ca="1">IF(ISERROR(MATCH(DATE($R$88,$S$88,M88),OFFSET($B$10:$B$302,MATCH(DATE($R$88,$S$88,M88),$B$10:$B$302,0),0),0)+MATCH(DATE($R$88,$S$88,M88),$B$10:$B$302,0)),"",INDEX($C$10:$C$302,MATCH(DATE($R$88,$S$88,M88),OFFSET($B$10:$B$302,MATCH(DATE($R$88,$S$88,M88),$B$10:$B$302,0),0),0)+MATCH(DATE($R$88,$S$88,M88),$B$10:$B$302,0)))</f>
        <v/>
      </c>
      <c r="N90" s="20" t="str">
        <f ca="1">IF(ISERROR(MATCH(DATE($R$88,$S$88,N88),OFFSET($B$10:$B$302,MATCH(DATE($R$88,$S$88,N88),$B$10:$B$302,0),0),0)+MATCH(DATE($R$88,$S$88,N88),$B$10:$B$302,0)),"",INDEX($C$10:$C$302,MATCH(DATE($R$88,$S$88,N88),OFFSET($B$10:$B$302,MATCH(DATE($R$88,$S$88,N88),$B$10:$B$302,0),0),0)+MATCH(DATE($R$88,$S$88,N88),$B$10:$B$302,0)))</f>
        <v/>
      </c>
      <c r="O90" s="20"/>
      <c r="P90" s="20"/>
      <c r="Q90" s="20"/>
      <c r="R90" s="20"/>
      <c r="S90" s="20"/>
    </row>
    <row r="91" spans="1:19" ht="17.100000000000001" customHeight="1">
      <c r="A91" s="13">
        <v>82</v>
      </c>
      <c r="B91" s="14"/>
      <c r="C91" s="12"/>
      <c r="E91" s="21" t="str">
        <f ca="1">IF(ISERROR(MATCH(DATE($J$88,$K$88,E88),OFFSET($B$10:$B$302,MATCH(DATE($J$88,$K$88,E88),OFFSET($B$10:$B$302,MATCH(DATE($J$88,$K$88,E88),$B$10:$B$302,0),0),0)+MATCH(DATE($J$88,$K$88,E88),$B$10:$B$302,0),0),0)+MATCH(DATE($J$88,$K$88,E88),OFFSET($B$10:$B$302,MATCH(DATE($J$88,$K$88,E88),$B$10:$B$302,0),0),0)+MATCH(DATE($J$88,$K$88,E88),$B$10:$B$302,0)),"",INDEX($C$10:$C$302,MATCH(DATE($J$88,$K$88,E88),OFFSET($B$10:$B$302,MATCH(DATE($J$88,$K$88,E88),OFFSET($B$10:$B$302,MATCH(DATE($J$88,$K$88,E88),$B$10:$B$302,0),0),0)+MATCH(DATE($J$88,$K$88,E88),$B$10:$B$302,0),0),0)+MATCH(DATE($J$88,$K$88,E88),OFFSET($B$10:$B$302,MATCH(DATE($J$88,$K$88,E88),$B$10:$B$302,0),0),0)+MATCH(DATE($J$88,$K$88,E88),$B$10:$B$302,0)))</f>
        <v/>
      </c>
      <c r="F91" s="21" t="str">
        <f ca="1">IF(ISERROR(MATCH(DATE($J$88,$K$88,F88),OFFSET($B$10:$B$302,MATCH(DATE($J$88,$K$88,F88),OFFSET($B$10:$B$302,MATCH(DATE($J$88,$K$88,F88),$B$10:$B$302,0),0),0)+MATCH(DATE($J$88,$K$88,F88),$B$10:$B$302,0),0),0)+MATCH(DATE($J$88,$K$88,F88),OFFSET($B$10:$B$302,MATCH(DATE($J$88,$K$88,F88),$B$10:$B$302,0),0),0)+MATCH(DATE($J$88,$K$88,F88),$B$10:$B$302,0)),"",INDEX($C$10:$C$302,MATCH(DATE($J$88,$K$88,F88),OFFSET($B$10:$B$302,MATCH(DATE($J$88,$K$88,F88),OFFSET($B$10:$B$302,MATCH(DATE($J$88,$K$88,F88),$B$10:$B$302,0),0),0)+MATCH(DATE($J$88,$K$88,F88),$B$10:$B$302,0),0),0)+MATCH(DATE($J$88,$K$88,F88),OFFSET($B$10:$B$302,MATCH(DATE($J$88,$K$88,F88),$B$10:$B$302,0),0),0)+MATCH(DATE($J$88,$K$88,F88),$B$10:$B$302,0)))</f>
        <v/>
      </c>
      <c r="G91" s="21"/>
      <c r="H91" s="21"/>
      <c r="I91" s="21"/>
      <c r="J91" s="21"/>
      <c r="K91" s="21"/>
      <c r="L91" s="6"/>
      <c r="M91" s="21" t="str">
        <f ca="1">IF(ISERROR(MATCH(DATE($R$88,$S$88,M88),OFFSET($B$10:$B$302,MATCH(DATE($R$88,$S$88,M88),OFFSET($B$10:$B$302,MATCH(DATE($R$88,$S$88,M88),$B$10:$B$302,0),0),0)+MATCH(DATE($R$88,$S$88,M88),$B$10:$B$302,0),0),0)+MATCH(DATE($R$88,$S$88,M88),OFFSET($B$10:$B$302,MATCH(DATE($R$88,$S$88,M88),$B$10:$B$302,0),0),0)+MATCH(DATE($R$88,$S$88,M88),$B$10:$B$302,0)),"",INDEX($C$10:$C$302,MATCH(DATE($R$88,$S$88,M88),OFFSET($B$10:$B$302,MATCH(DATE($R$88,$S$88,M88),OFFSET($B$10:$B$302,MATCH(DATE($R$88,$S$88,M88),$B$10:$B$302,0),0),0)+MATCH(DATE($R$88,$S$88,M88),$B$10:$B$302,0),0),0)+MATCH(DATE($R$88,$S$88,M88),OFFSET($B$10:$B$302,MATCH(DATE($R$88,$S$88,M88),$B$10:$B$302,0),0),0)+MATCH(DATE($R$88,$S$88,M88),$B$10:$B$302,0)))</f>
        <v/>
      </c>
      <c r="N91" s="21" t="str">
        <f ca="1">IF(ISERROR(MATCH(DATE($R$88,$S$88,N88),OFFSET($B$10:$B$302,MATCH(DATE($R$88,$S$88,N88),OFFSET($B$10:$B$302,MATCH(DATE($R$88,$S$88,N88),$B$10:$B$302,0),0),0)+MATCH(DATE($R$88,$S$88,N88),$B$10:$B$302,0),0),0)+MATCH(DATE($R$88,$S$88,N88),OFFSET($B$10:$B$302,MATCH(DATE($R$88,$S$88,N88),$B$10:$B$302,0),0),0)+MATCH(DATE($R$88,$S$88,N88),$B$10:$B$302,0)),"",INDEX($C$10:$C$302,MATCH(DATE($R$88,$S$88,N88),OFFSET($B$10:$B$302,MATCH(DATE($R$88,$S$88,N88),OFFSET($B$10:$B$302,MATCH(DATE($R$88,$S$88,N88),$B$10:$B$302,0),0),0)+MATCH(DATE($R$88,$S$88,N88),$B$10:$B$302,0),0),0)+MATCH(DATE($R$88,$S$88,N88),OFFSET($B$10:$B$302,MATCH(DATE($R$88,$S$88,N88),$B$10:$B$302,0),0),0)+MATCH(DATE($R$88,$S$88,N88),$B$10:$B$302,0)))</f>
        <v/>
      </c>
      <c r="O91" s="21"/>
      <c r="P91" s="21"/>
      <c r="Q91" s="21"/>
      <c r="R91" s="21"/>
      <c r="S91" s="21"/>
    </row>
    <row r="92" spans="1:19" ht="17.100000000000001" customHeight="1">
      <c r="A92" s="13">
        <v>83</v>
      </c>
      <c r="B92" s="14"/>
      <c r="C92" s="12"/>
    </row>
    <row r="93" spans="1:19" ht="17.100000000000001" customHeight="1">
      <c r="A93" s="13">
        <v>84</v>
      </c>
      <c r="B93" s="14"/>
      <c r="C93" s="12"/>
    </row>
    <row r="94" spans="1:19" ht="17.100000000000001" customHeight="1">
      <c r="A94" s="13">
        <v>85</v>
      </c>
      <c r="B94" s="14"/>
      <c r="C94" s="12"/>
    </row>
    <row r="95" spans="1:19" ht="17.100000000000001" customHeight="1">
      <c r="A95" s="13">
        <v>86</v>
      </c>
      <c r="B95" s="14"/>
      <c r="C95" s="12"/>
    </row>
    <row r="96" spans="1:19" ht="17.100000000000001" customHeight="1">
      <c r="A96" s="13">
        <v>87</v>
      </c>
      <c r="B96" s="14"/>
      <c r="C96" s="12"/>
    </row>
    <row r="97" spans="1:3" ht="17.100000000000001" customHeight="1">
      <c r="A97" s="13">
        <v>88</v>
      </c>
      <c r="B97" s="14"/>
      <c r="C97" s="12"/>
    </row>
    <row r="98" spans="1:3" ht="17.100000000000001" customHeight="1">
      <c r="A98" s="13">
        <v>89</v>
      </c>
      <c r="B98" s="14"/>
      <c r="C98" s="12"/>
    </row>
    <row r="99" spans="1:3" ht="17.100000000000001" customHeight="1">
      <c r="A99" s="13">
        <v>90</v>
      </c>
      <c r="B99" s="14"/>
      <c r="C99" s="12"/>
    </row>
    <row r="100" spans="1:3" ht="17.100000000000001" customHeight="1">
      <c r="A100" s="13">
        <v>91</v>
      </c>
      <c r="B100" s="14"/>
      <c r="C100" s="12"/>
    </row>
    <row r="101" spans="1:3" ht="17.100000000000001" customHeight="1">
      <c r="A101" s="13">
        <v>92</v>
      </c>
      <c r="B101" s="14"/>
      <c r="C101" s="12"/>
    </row>
    <row r="102" spans="1:3" ht="17.100000000000001" customHeight="1">
      <c r="A102" s="13">
        <v>93</v>
      </c>
      <c r="B102" s="14"/>
      <c r="C102" s="12"/>
    </row>
    <row r="103" spans="1:3" ht="17.100000000000001" customHeight="1">
      <c r="A103" s="13">
        <v>94</v>
      </c>
      <c r="B103" s="14"/>
      <c r="C103" s="12"/>
    </row>
    <row r="104" spans="1:3" ht="17.100000000000001" customHeight="1">
      <c r="A104" s="13">
        <v>95</v>
      </c>
      <c r="B104" s="14"/>
      <c r="C104" s="12"/>
    </row>
    <row r="105" spans="1:3" ht="17.100000000000001" customHeight="1">
      <c r="A105" s="13">
        <v>96</v>
      </c>
      <c r="B105" s="14"/>
      <c r="C105" s="12"/>
    </row>
    <row r="106" spans="1:3" ht="17.100000000000001" customHeight="1">
      <c r="A106" s="13">
        <v>97</v>
      </c>
      <c r="B106" s="14"/>
      <c r="C106" s="12"/>
    </row>
    <row r="107" spans="1:3" ht="17.100000000000001" customHeight="1">
      <c r="A107" s="13">
        <v>98</v>
      </c>
      <c r="B107" s="14"/>
      <c r="C107" s="12"/>
    </row>
    <row r="108" spans="1:3" ht="17.100000000000001" customHeight="1">
      <c r="A108" s="13">
        <v>99</v>
      </c>
      <c r="B108" s="14"/>
      <c r="C108" s="12"/>
    </row>
    <row r="109" spans="1:3" ht="17.100000000000001" customHeight="1">
      <c r="A109" s="13">
        <v>100</v>
      </c>
      <c r="B109" s="14"/>
      <c r="C109" s="12"/>
    </row>
    <row r="110" spans="1:3" ht="17.100000000000001" customHeight="1">
      <c r="A110" s="13">
        <v>101</v>
      </c>
      <c r="B110" s="14"/>
      <c r="C110" s="12"/>
    </row>
    <row r="111" spans="1:3" ht="17.100000000000001" customHeight="1">
      <c r="A111" s="13">
        <v>102</v>
      </c>
      <c r="B111" s="14"/>
      <c r="C111" s="12"/>
    </row>
    <row r="112" spans="1:3" ht="17.100000000000001" customHeight="1">
      <c r="A112" s="13">
        <v>103</v>
      </c>
      <c r="B112" s="14"/>
      <c r="C112" s="12"/>
    </row>
    <row r="113" spans="1:3" ht="17.100000000000001" customHeight="1">
      <c r="A113" s="13">
        <v>104</v>
      </c>
      <c r="B113" s="14"/>
      <c r="C113" s="12"/>
    </row>
    <row r="114" spans="1:3" ht="17.100000000000001" customHeight="1">
      <c r="A114" s="13">
        <v>105</v>
      </c>
      <c r="B114" s="14"/>
      <c r="C114" s="12"/>
    </row>
    <row r="115" spans="1:3" ht="17.100000000000001" customHeight="1">
      <c r="A115" s="13">
        <v>106</v>
      </c>
      <c r="B115" s="14"/>
      <c r="C115" s="12"/>
    </row>
    <row r="116" spans="1:3" ht="17.100000000000001" customHeight="1">
      <c r="A116" s="13">
        <v>107</v>
      </c>
      <c r="B116" s="14"/>
      <c r="C116" s="12"/>
    </row>
    <row r="117" spans="1:3" ht="17.100000000000001" customHeight="1">
      <c r="A117" s="13">
        <v>108</v>
      </c>
      <c r="B117" s="14"/>
      <c r="C117" s="12"/>
    </row>
    <row r="118" spans="1:3" ht="17.100000000000001" customHeight="1">
      <c r="A118" s="13">
        <v>109</v>
      </c>
      <c r="B118" s="14"/>
      <c r="C118" s="12"/>
    </row>
    <row r="119" spans="1:3" ht="17.100000000000001" customHeight="1">
      <c r="A119" s="13">
        <v>110</v>
      </c>
      <c r="B119" s="14"/>
      <c r="C119" s="12"/>
    </row>
    <row r="120" spans="1:3" ht="17.100000000000001" customHeight="1">
      <c r="A120" s="13">
        <v>111</v>
      </c>
      <c r="B120" s="14"/>
      <c r="C120" s="12"/>
    </row>
    <row r="121" spans="1:3" ht="17.100000000000001" customHeight="1">
      <c r="A121" s="13">
        <v>112</v>
      </c>
      <c r="B121" s="14"/>
      <c r="C121" s="12"/>
    </row>
    <row r="122" spans="1:3" ht="17.100000000000001" customHeight="1">
      <c r="A122" s="13">
        <v>113</v>
      </c>
      <c r="B122" s="14"/>
      <c r="C122" s="12"/>
    </row>
    <row r="123" spans="1:3" ht="17.100000000000001" customHeight="1">
      <c r="A123" s="13">
        <v>114</v>
      </c>
      <c r="B123" s="14"/>
      <c r="C123" s="12"/>
    </row>
    <row r="124" spans="1:3" ht="17.100000000000001" customHeight="1">
      <c r="A124" s="13">
        <v>115</v>
      </c>
      <c r="B124" s="14"/>
      <c r="C124" s="12"/>
    </row>
    <row r="125" spans="1:3" ht="17.100000000000001" customHeight="1">
      <c r="A125" s="13">
        <v>116</v>
      </c>
      <c r="B125" s="14"/>
      <c r="C125" s="12"/>
    </row>
    <row r="126" spans="1:3" ht="17.100000000000001" customHeight="1">
      <c r="A126" s="13">
        <v>117</v>
      </c>
      <c r="B126" s="14"/>
      <c r="C126" s="12"/>
    </row>
    <row r="127" spans="1:3" ht="17.100000000000001" customHeight="1">
      <c r="A127" s="13">
        <v>118</v>
      </c>
      <c r="B127" s="14"/>
      <c r="C127" s="12"/>
    </row>
    <row r="128" spans="1:3" ht="17.100000000000001" customHeight="1">
      <c r="A128" s="13">
        <v>119</v>
      </c>
      <c r="B128" s="14"/>
      <c r="C128" s="12"/>
    </row>
    <row r="129" spans="1:3" ht="17.100000000000001" customHeight="1">
      <c r="A129" s="13">
        <v>120</v>
      </c>
      <c r="B129" s="14"/>
      <c r="C129" s="12"/>
    </row>
    <row r="130" spans="1:3" ht="17.100000000000001" customHeight="1">
      <c r="A130" s="13">
        <v>121</v>
      </c>
      <c r="B130" s="14"/>
      <c r="C130" s="12"/>
    </row>
    <row r="131" spans="1:3" ht="17.100000000000001" customHeight="1">
      <c r="A131" s="13">
        <v>122</v>
      </c>
      <c r="B131" s="14"/>
      <c r="C131" s="12"/>
    </row>
    <row r="132" spans="1:3" ht="17.100000000000001" customHeight="1">
      <c r="A132" s="13">
        <v>123</v>
      </c>
      <c r="B132" s="14"/>
      <c r="C132" s="12"/>
    </row>
    <row r="133" spans="1:3" ht="17.100000000000001" customHeight="1">
      <c r="A133" s="13">
        <v>124</v>
      </c>
      <c r="B133" s="14"/>
      <c r="C133" s="12"/>
    </row>
    <row r="134" spans="1:3" ht="17.100000000000001" customHeight="1">
      <c r="A134" s="13">
        <v>125</v>
      </c>
      <c r="B134" s="14"/>
      <c r="C134" s="12"/>
    </row>
    <row r="135" spans="1:3" ht="17.100000000000001" customHeight="1">
      <c r="A135" s="13">
        <v>126</v>
      </c>
      <c r="B135" s="14"/>
      <c r="C135" s="12"/>
    </row>
    <row r="136" spans="1:3" ht="17.100000000000001" customHeight="1">
      <c r="A136" s="13">
        <v>127</v>
      </c>
      <c r="B136" s="14"/>
      <c r="C136" s="12"/>
    </row>
    <row r="137" spans="1:3" ht="17.100000000000001" customHeight="1">
      <c r="A137" s="13">
        <v>128</v>
      </c>
      <c r="B137" s="14"/>
      <c r="C137" s="12"/>
    </row>
    <row r="138" spans="1:3" ht="17.100000000000001" customHeight="1">
      <c r="A138" s="13">
        <v>129</v>
      </c>
      <c r="B138" s="14"/>
      <c r="C138" s="12"/>
    </row>
    <row r="139" spans="1:3" ht="17.100000000000001" customHeight="1">
      <c r="A139" s="13">
        <v>130</v>
      </c>
      <c r="B139" s="14"/>
      <c r="C139" s="12"/>
    </row>
    <row r="140" spans="1:3" ht="17.100000000000001" customHeight="1">
      <c r="A140" s="13">
        <v>131</v>
      </c>
      <c r="B140" s="14"/>
      <c r="C140" s="12"/>
    </row>
    <row r="141" spans="1:3" ht="17.100000000000001" customHeight="1">
      <c r="A141" s="13">
        <v>132</v>
      </c>
      <c r="B141" s="14"/>
      <c r="C141" s="12"/>
    </row>
    <row r="142" spans="1:3" ht="17.100000000000001" customHeight="1">
      <c r="A142" s="13">
        <v>133</v>
      </c>
      <c r="B142" s="14"/>
      <c r="C142" s="12"/>
    </row>
    <row r="143" spans="1:3" ht="17.100000000000001" customHeight="1">
      <c r="A143" s="13">
        <v>134</v>
      </c>
      <c r="B143" s="14"/>
      <c r="C143" s="12"/>
    </row>
    <row r="144" spans="1:3" ht="17.100000000000001" customHeight="1">
      <c r="A144" s="13">
        <v>135</v>
      </c>
      <c r="B144" s="14"/>
      <c r="C144" s="12"/>
    </row>
    <row r="145" spans="1:3" ht="17.100000000000001" customHeight="1">
      <c r="A145" s="13">
        <v>136</v>
      </c>
      <c r="B145" s="14"/>
      <c r="C145" s="12"/>
    </row>
    <row r="146" spans="1:3" ht="17.100000000000001" customHeight="1">
      <c r="A146" s="13">
        <v>137</v>
      </c>
      <c r="B146" s="14"/>
      <c r="C146" s="12"/>
    </row>
    <row r="147" spans="1:3" ht="17.100000000000001" customHeight="1">
      <c r="A147" s="13">
        <v>138</v>
      </c>
      <c r="B147" s="14"/>
      <c r="C147" s="12"/>
    </row>
    <row r="148" spans="1:3" ht="17.100000000000001" customHeight="1">
      <c r="A148" s="13">
        <v>139</v>
      </c>
      <c r="B148" s="14"/>
      <c r="C148" s="12"/>
    </row>
    <row r="149" spans="1:3" ht="17.100000000000001" customHeight="1">
      <c r="A149" s="13">
        <v>140</v>
      </c>
      <c r="B149" s="14"/>
      <c r="C149" s="12"/>
    </row>
    <row r="150" spans="1:3" ht="17.100000000000001" customHeight="1">
      <c r="A150" s="13">
        <v>141</v>
      </c>
      <c r="B150" s="14"/>
      <c r="C150" s="12"/>
    </row>
    <row r="151" spans="1:3" ht="17.100000000000001" customHeight="1">
      <c r="A151" s="13">
        <v>142</v>
      </c>
      <c r="B151" s="14"/>
      <c r="C151" s="12"/>
    </row>
    <row r="152" spans="1:3" ht="17.100000000000001" customHeight="1">
      <c r="A152" s="13">
        <v>143</v>
      </c>
      <c r="B152" s="14"/>
      <c r="C152" s="12"/>
    </row>
    <row r="153" spans="1:3" ht="17.100000000000001" customHeight="1">
      <c r="A153" s="13">
        <v>144</v>
      </c>
      <c r="B153" s="14"/>
      <c r="C153" s="12"/>
    </row>
    <row r="154" spans="1:3" ht="17.100000000000001" customHeight="1">
      <c r="A154" s="13">
        <v>145</v>
      </c>
      <c r="B154" s="14"/>
      <c r="C154" s="12"/>
    </row>
    <row r="155" spans="1:3" ht="17.100000000000001" customHeight="1">
      <c r="A155" s="13">
        <v>146</v>
      </c>
      <c r="B155" s="14"/>
      <c r="C155" s="12"/>
    </row>
    <row r="156" spans="1:3" ht="17.100000000000001" customHeight="1">
      <c r="A156" s="13">
        <v>147</v>
      </c>
      <c r="B156" s="14"/>
      <c r="C156" s="12"/>
    </row>
    <row r="157" spans="1:3" ht="17.100000000000001" customHeight="1">
      <c r="A157" s="13">
        <v>148</v>
      </c>
      <c r="B157" s="14"/>
      <c r="C157" s="12"/>
    </row>
    <row r="158" spans="1:3" ht="17.100000000000001" customHeight="1">
      <c r="A158" s="13">
        <v>149</v>
      </c>
      <c r="B158" s="14"/>
      <c r="C158" s="12"/>
    </row>
    <row r="159" spans="1:3" ht="17.100000000000001" customHeight="1">
      <c r="A159" s="13">
        <v>150</v>
      </c>
      <c r="B159" s="14"/>
      <c r="C159" s="12"/>
    </row>
    <row r="160" spans="1:3" ht="17.100000000000001" customHeight="1">
      <c r="A160" s="13">
        <v>151</v>
      </c>
      <c r="B160" s="14"/>
      <c r="C160" s="12"/>
    </row>
    <row r="161" spans="1:3" ht="17.100000000000001" customHeight="1">
      <c r="A161" s="13">
        <v>152</v>
      </c>
      <c r="B161" s="14"/>
      <c r="C161" s="12"/>
    </row>
    <row r="162" spans="1:3" ht="17.100000000000001" customHeight="1">
      <c r="A162" s="13">
        <v>153</v>
      </c>
      <c r="B162" s="14"/>
      <c r="C162" s="12"/>
    </row>
    <row r="163" spans="1:3" ht="17.100000000000001" customHeight="1">
      <c r="A163" s="13">
        <v>154</v>
      </c>
      <c r="B163" s="14"/>
      <c r="C163" s="12"/>
    </row>
    <row r="164" spans="1:3" ht="17.100000000000001" customHeight="1">
      <c r="A164" s="13">
        <v>155</v>
      </c>
      <c r="B164" s="14"/>
      <c r="C164" s="12"/>
    </row>
    <row r="165" spans="1:3" ht="17.100000000000001" customHeight="1">
      <c r="A165" s="13">
        <v>156</v>
      </c>
      <c r="B165" s="14"/>
      <c r="C165" s="12"/>
    </row>
    <row r="166" spans="1:3" ht="17.100000000000001" customHeight="1">
      <c r="A166" s="13">
        <v>157</v>
      </c>
      <c r="B166" s="14"/>
      <c r="C166" s="12"/>
    </row>
    <row r="167" spans="1:3" ht="17.100000000000001" customHeight="1">
      <c r="A167" s="13">
        <v>158</v>
      </c>
      <c r="B167" s="14"/>
      <c r="C167" s="12"/>
    </row>
    <row r="168" spans="1:3" ht="17.100000000000001" customHeight="1">
      <c r="A168" s="13">
        <v>159</v>
      </c>
      <c r="B168" s="14"/>
      <c r="C168" s="12"/>
    </row>
    <row r="169" spans="1:3" ht="17.100000000000001" customHeight="1">
      <c r="A169" s="13">
        <v>160</v>
      </c>
      <c r="B169" s="14"/>
      <c r="C169" s="12"/>
    </row>
    <row r="170" spans="1:3" ht="17.100000000000001" customHeight="1">
      <c r="A170" s="13">
        <v>161</v>
      </c>
      <c r="B170" s="14"/>
      <c r="C170" s="12"/>
    </row>
    <row r="171" spans="1:3" ht="17.100000000000001" customHeight="1">
      <c r="A171" s="13">
        <v>162</v>
      </c>
      <c r="B171" s="14"/>
      <c r="C171" s="12"/>
    </row>
    <row r="172" spans="1:3" ht="17.100000000000001" customHeight="1">
      <c r="A172" s="13">
        <v>163</v>
      </c>
      <c r="B172" s="14"/>
      <c r="C172" s="12"/>
    </row>
    <row r="173" spans="1:3" ht="17.100000000000001" customHeight="1">
      <c r="A173" s="13">
        <v>164</v>
      </c>
      <c r="B173" s="14"/>
      <c r="C173" s="12"/>
    </row>
    <row r="174" spans="1:3" ht="17.100000000000001" customHeight="1">
      <c r="A174" s="13">
        <v>165</v>
      </c>
      <c r="B174" s="14"/>
      <c r="C174" s="12"/>
    </row>
    <row r="175" spans="1:3" ht="17.100000000000001" customHeight="1">
      <c r="A175" s="13">
        <v>166</v>
      </c>
      <c r="B175" s="14"/>
      <c r="C175" s="12"/>
    </row>
    <row r="176" spans="1:3" ht="17.100000000000001" customHeight="1">
      <c r="A176" s="13">
        <v>167</v>
      </c>
      <c r="B176" s="14"/>
      <c r="C176" s="12"/>
    </row>
    <row r="177" spans="1:3" ht="17.100000000000001" customHeight="1">
      <c r="A177" s="13">
        <v>168</v>
      </c>
      <c r="B177" s="14"/>
      <c r="C177" s="12"/>
    </row>
    <row r="178" spans="1:3" ht="17.100000000000001" customHeight="1">
      <c r="A178" s="13">
        <v>169</v>
      </c>
      <c r="B178" s="14"/>
      <c r="C178" s="12"/>
    </row>
    <row r="179" spans="1:3" ht="17.100000000000001" customHeight="1">
      <c r="A179" s="13">
        <v>170</v>
      </c>
      <c r="B179" s="14"/>
      <c r="C179" s="12"/>
    </row>
    <row r="180" spans="1:3" ht="17.100000000000001" customHeight="1">
      <c r="A180" s="13">
        <v>171</v>
      </c>
      <c r="B180" s="14"/>
      <c r="C180" s="12"/>
    </row>
    <row r="181" spans="1:3" ht="17.100000000000001" customHeight="1">
      <c r="A181" s="13">
        <v>172</v>
      </c>
      <c r="B181" s="14"/>
      <c r="C181" s="12"/>
    </row>
    <row r="182" spans="1:3" ht="17.100000000000001" customHeight="1">
      <c r="A182" s="13">
        <v>173</v>
      </c>
      <c r="B182" s="14"/>
      <c r="C182" s="12"/>
    </row>
    <row r="183" spans="1:3" ht="17.100000000000001" customHeight="1">
      <c r="A183" s="13">
        <v>174</v>
      </c>
      <c r="B183" s="14"/>
      <c r="C183" s="12"/>
    </row>
    <row r="184" spans="1:3" ht="17.100000000000001" customHeight="1">
      <c r="A184" s="13">
        <v>175</v>
      </c>
      <c r="B184" s="14"/>
      <c r="C184" s="12"/>
    </row>
    <row r="185" spans="1:3" ht="17.100000000000001" customHeight="1">
      <c r="A185" s="13">
        <v>176</v>
      </c>
      <c r="B185" s="14"/>
      <c r="C185" s="12"/>
    </row>
    <row r="186" spans="1:3" ht="17.100000000000001" customHeight="1">
      <c r="A186" s="13">
        <v>177</v>
      </c>
      <c r="B186" s="14"/>
      <c r="C186" s="12"/>
    </row>
    <row r="187" spans="1:3" ht="17.100000000000001" customHeight="1">
      <c r="A187" s="13">
        <v>178</v>
      </c>
      <c r="B187" s="14"/>
      <c r="C187" s="12"/>
    </row>
    <row r="188" spans="1:3" ht="17.100000000000001" customHeight="1">
      <c r="A188" s="13">
        <v>179</v>
      </c>
      <c r="B188" s="14"/>
      <c r="C188" s="12"/>
    </row>
    <row r="189" spans="1:3" ht="17.100000000000001" customHeight="1">
      <c r="A189" s="13">
        <v>180</v>
      </c>
      <c r="B189" s="14"/>
      <c r="C189" s="12"/>
    </row>
    <row r="190" spans="1:3" ht="17.100000000000001" customHeight="1">
      <c r="A190" s="13">
        <v>181</v>
      </c>
      <c r="B190" s="14"/>
      <c r="C190" s="12"/>
    </row>
    <row r="191" spans="1:3" ht="17.100000000000001" customHeight="1">
      <c r="A191" s="13">
        <v>182</v>
      </c>
      <c r="B191" s="14"/>
      <c r="C191" s="12"/>
    </row>
    <row r="192" spans="1:3" ht="17.100000000000001" customHeight="1">
      <c r="A192" s="13">
        <v>183</v>
      </c>
      <c r="B192" s="14"/>
      <c r="C192" s="12"/>
    </row>
    <row r="193" spans="1:3" ht="17.100000000000001" customHeight="1">
      <c r="A193" s="13">
        <v>184</v>
      </c>
      <c r="B193" s="14"/>
      <c r="C193" s="12"/>
    </row>
    <row r="194" spans="1:3" ht="17.100000000000001" customHeight="1">
      <c r="A194" s="13">
        <v>185</v>
      </c>
      <c r="B194" s="14"/>
      <c r="C194" s="12"/>
    </row>
    <row r="195" spans="1:3" ht="17.100000000000001" customHeight="1">
      <c r="A195" s="13">
        <v>186</v>
      </c>
      <c r="B195" s="14"/>
      <c r="C195" s="12"/>
    </row>
    <row r="196" spans="1:3" ht="17.100000000000001" customHeight="1">
      <c r="A196" s="13">
        <v>187</v>
      </c>
      <c r="B196" s="14"/>
      <c r="C196" s="12"/>
    </row>
    <row r="197" spans="1:3" ht="17.100000000000001" customHeight="1">
      <c r="A197" s="13">
        <v>188</v>
      </c>
      <c r="B197" s="14"/>
      <c r="C197" s="12"/>
    </row>
    <row r="198" spans="1:3" ht="17.100000000000001" customHeight="1">
      <c r="A198" s="13">
        <v>189</v>
      </c>
      <c r="B198" s="14"/>
      <c r="C198" s="12"/>
    </row>
    <row r="199" spans="1:3" ht="17.100000000000001" customHeight="1">
      <c r="A199" s="13">
        <v>190</v>
      </c>
      <c r="B199" s="14"/>
      <c r="C199" s="12"/>
    </row>
    <row r="200" spans="1:3" ht="17.100000000000001" customHeight="1">
      <c r="A200" s="13">
        <v>191</v>
      </c>
      <c r="B200" s="14"/>
      <c r="C200" s="12"/>
    </row>
    <row r="201" spans="1:3" ht="17.100000000000001" customHeight="1">
      <c r="A201" s="13">
        <v>192</v>
      </c>
      <c r="B201" s="14"/>
      <c r="C201" s="12"/>
    </row>
    <row r="202" spans="1:3" ht="17.100000000000001" customHeight="1">
      <c r="A202" s="13">
        <v>193</v>
      </c>
      <c r="B202" s="14"/>
      <c r="C202" s="12"/>
    </row>
    <row r="203" spans="1:3" ht="17.100000000000001" customHeight="1">
      <c r="A203" s="13">
        <v>194</v>
      </c>
      <c r="B203" s="14"/>
      <c r="C203" s="12"/>
    </row>
    <row r="204" spans="1:3" ht="17.100000000000001" customHeight="1">
      <c r="A204" s="13">
        <v>195</v>
      </c>
      <c r="B204" s="14"/>
      <c r="C204" s="12"/>
    </row>
    <row r="205" spans="1:3" ht="17.100000000000001" customHeight="1">
      <c r="A205" s="13">
        <v>196</v>
      </c>
      <c r="B205" s="14"/>
      <c r="C205" s="12"/>
    </row>
    <row r="206" spans="1:3" ht="17.100000000000001" customHeight="1">
      <c r="A206" s="13">
        <v>197</v>
      </c>
      <c r="B206" s="14"/>
      <c r="C206" s="12"/>
    </row>
    <row r="207" spans="1:3" ht="17.100000000000001" customHeight="1">
      <c r="A207" s="13">
        <v>198</v>
      </c>
      <c r="B207" s="14"/>
      <c r="C207" s="12"/>
    </row>
    <row r="208" spans="1:3" ht="17.100000000000001" customHeight="1">
      <c r="A208" s="13">
        <v>199</v>
      </c>
      <c r="B208" s="14"/>
      <c r="C208" s="12"/>
    </row>
    <row r="209" spans="1:3" ht="17.100000000000001" customHeight="1">
      <c r="A209" s="13">
        <v>200</v>
      </c>
      <c r="B209" s="14"/>
      <c r="C209" s="12"/>
    </row>
    <row r="210" spans="1:3" ht="17.100000000000001" customHeight="1">
      <c r="A210" s="13">
        <v>201</v>
      </c>
      <c r="B210" s="14"/>
      <c r="C210" s="12"/>
    </row>
    <row r="211" spans="1:3" ht="17.100000000000001" customHeight="1">
      <c r="A211" s="13">
        <v>202</v>
      </c>
      <c r="B211" s="14"/>
      <c r="C211" s="12"/>
    </row>
    <row r="212" spans="1:3" ht="17.100000000000001" customHeight="1">
      <c r="A212" s="13">
        <v>203</v>
      </c>
      <c r="B212" s="14"/>
      <c r="C212" s="12"/>
    </row>
    <row r="213" spans="1:3" ht="17.100000000000001" customHeight="1">
      <c r="A213" s="13">
        <v>204</v>
      </c>
      <c r="B213" s="14"/>
      <c r="C213" s="12"/>
    </row>
    <row r="214" spans="1:3" ht="17.100000000000001" customHeight="1">
      <c r="A214" s="13">
        <v>205</v>
      </c>
      <c r="B214" s="14"/>
      <c r="C214" s="12"/>
    </row>
    <row r="215" spans="1:3" ht="17.100000000000001" customHeight="1">
      <c r="A215" s="13">
        <v>206</v>
      </c>
      <c r="B215" s="14"/>
      <c r="C215" s="12"/>
    </row>
    <row r="216" spans="1:3" ht="17.100000000000001" customHeight="1">
      <c r="A216" s="13">
        <v>207</v>
      </c>
      <c r="B216" s="14"/>
      <c r="C216" s="12"/>
    </row>
    <row r="217" spans="1:3" ht="17.100000000000001" customHeight="1">
      <c r="A217" s="13">
        <v>208</v>
      </c>
      <c r="B217" s="14"/>
      <c r="C217" s="12"/>
    </row>
    <row r="218" spans="1:3" ht="17.100000000000001" customHeight="1">
      <c r="A218" s="13">
        <v>209</v>
      </c>
      <c r="B218" s="14"/>
      <c r="C218" s="12"/>
    </row>
    <row r="219" spans="1:3" ht="17.100000000000001" customHeight="1">
      <c r="A219" s="13">
        <v>210</v>
      </c>
      <c r="B219" s="14"/>
      <c r="C219" s="12"/>
    </row>
    <row r="220" spans="1:3" ht="17.100000000000001" customHeight="1">
      <c r="A220" s="13">
        <v>211</v>
      </c>
      <c r="B220" s="14"/>
      <c r="C220" s="12"/>
    </row>
    <row r="221" spans="1:3" ht="17.100000000000001" customHeight="1">
      <c r="A221" s="13">
        <v>212</v>
      </c>
      <c r="B221" s="14"/>
      <c r="C221" s="12"/>
    </row>
    <row r="222" spans="1:3" ht="17.100000000000001" customHeight="1">
      <c r="A222" s="13">
        <v>213</v>
      </c>
      <c r="B222" s="14"/>
      <c r="C222" s="12"/>
    </row>
    <row r="223" spans="1:3" ht="17.100000000000001" customHeight="1">
      <c r="A223" s="13">
        <v>214</v>
      </c>
      <c r="B223" s="14"/>
      <c r="C223" s="12"/>
    </row>
    <row r="224" spans="1:3" ht="17.100000000000001" customHeight="1">
      <c r="A224" s="13">
        <v>215</v>
      </c>
      <c r="B224" s="14"/>
      <c r="C224" s="12"/>
    </row>
    <row r="225" spans="1:3" ht="17.100000000000001" customHeight="1">
      <c r="A225" s="13">
        <v>216</v>
      </c>
      <c r="B225" s="14"/>
      <c r="C225" s="12"/>
    </row>
    <row r="226" spans="1:3" ht="17.100000000000001" customHeight="1">
      <c r="A226" s="13">
        <v>217</v>
      </c>
      <c r="B226" s="14"/>
      <c r="C226" s="12"/>
    </row>
    <row r="227" spans="1:3" ht="17.100000000000001" customHeight="1">
      <c r="A227" s="13">
        <v>218</v>
      </c>
      <c r="B227" s="14"/>
      <c r="C227" s="12"/>
    </row>
    <row r="228" spans="1:3" ht="17.100000000000001" customHeight="1">
      <c r="A228" s="13">
        <v>219</v>
      </c>
      <c r="B228" s="14"/>
      <c r="C228" s="12"/>
    </row>
    <row r="229" spans="1:3" ht="17.100000000000001" customHeight="1">
      <c r="A229" s="13">
        <v>220</v>
      </c>
      <c r="B229" s="14"/>
      <c r="C229" s="12"/>
    </row>
    <row r="230" spans="1:3" ht="17.100000000000001" customHeight="1">
      <c r="A230" s="13">
        <v>221</v>
      </c>
      <c r="B230" s="14"/>
      <c r="C230" s="12"/>
    </row>
    <row r="231" spans="1:3" ht="17.100000000000001" customHeight="1">
      <c r="A231" s="13">
        <v>222</v>
      </c>
      <c r="B231" s="14"/>
      <c r="C231" s="12"/>
    </row>
    <row r="232" spans="1:3" ht="17.100000000000001" customHeight="1">
      <c r="A232" s="13">
        <v>223</v>
      </c>
      <c r="B232" s="14"/>
      <c r="C232" s="12"/>
    </row>
    <row r="233" spans="1:3" ht="17.100000000000001" customHeight="1">
      <c r="A233" s="13">
        <v>224</v>
      </c>
      <c r="B233" s="14"/>
      <c r="C233" s="12"/>
    </row>
    <row r="234" spans="1:3" ht="17.100000000000001" customHeight="1">
      <c r="A234" s="13">
        <v>225</v>
      </c>
      <c r="B234" s="14"/>
      <c r="C234" s="12"/>
    </row>
    <row r="235" spans="1:3" ht="17.100000000000001" customHeight="1">
      <c r="A235" s="13">
        <v>226</v>
      </c>
      <c r="B235" s="14"/>
      <c r="C235" s="12"/>
    </row>
    <row r="236" spans="1:3" ht="17.100000000000001" customHeight="1">
      <c r="A236" s="13">
        <v>227</v>
      </c>
      <c r="B236" s="14"/>
      <c r="C236" s="12"/>
    </row>
    <row r="237" spans="1:3" ht="17.100000000000001" customHeight="1">
      <c r="A237" s="13">
        <v>228</v>
      </c>
      <c r="B237" s="14"/>
      <c r="C237" s="12"/>
    </row>
    <row r="238" spans="1:3" ht="17.100000000000001" customHeight="1">
      <c r="A238" s="13">
        <v>229</v>
      </c>
      <c r="B238" s="14"/>
      <c r="C238" s="12"/>
    </row>
    <row r="239" spans="1:3" ht="17.100000000000001" customHeight="1">
      <c r="A239" s="13">
        <v>230</v>
      </c>
      <c r="B239" s="14"/>
      <c r="C239" s="12"/>
    </row>
    <row r="240" spans="1:3" ht="17.100000000000001" customHeight="1">
      <c r="A240" s="13">
        <v>231</v>
      </c>
      <c r="B240" s="14"/>
      <c r="C240" s="12"/>
    </row>
    <row r="241" spans="1:3" ht="17.100000000000001" customHeight="1">
      <c r="A241" s="13">
        <v>232</v>
      </c>
      <c r="B241" s="14"/>
      <c r="C241" s="12"/>
    </row>
    <row r="242" spans="1:3" ht="17.100000000000001" customHeight="1">
      <c r="A242" s="13">
        <v>233</v>
      </c>
      <c r="B242" s="14"/>
      <c r="C242" s="12"/>
    </row>
    <row r="243" spans="1:3" ht="17.100000000000001" customHeight="1">
      <c r="A243" s="13">
        <v>234</v>
      </c>
      <c r="B243" s="14"/>
      <c r="C243" s="12"/>
    </row>
    <row r="244" spans="1:3" ht="17.100000000000001" customHeight="1">
      <c r="A244" s="13">
        <v>235</v>
      </c>
      <c r="B244" s="14"/>
      <c r="C244" s="12"/>
    </row>
    <row r="245" spans="1:3" ht="17.100000000000001" customHeight="1">
      <c r="A245" s="13">
        <v>236</v>
      </c>
      <c r="B245" s="14"/>
      <c r="C245" s="12"/>
    </row>
    <row r="246" spans="1:3" ht="17.100000000000001" customHeight="1">
      <c r="A246" s="13">
        <v>237</v>
      </c>
      <c r="B246" s="14"/>
      <c r="C246" s="12"/>
    </row>
    <row r="247" spans="1:3" ht="17.100000000000001" customHeight="1">
      <c r="A247" s="13">
        <v>238</v>
      </c>
      <c r="B247" s="14"/>
      <c r="C247" s="12"/>
    </row>
    <row r="248" spans="1:3" ht="17.100000000000001" customHeight="1">
      <c r="A248" s="13">
        <v>239</v>
      </c>
      <c r="B248" s="14"/>
      <c r="C248" s="12"/>
    </row>
    <row r="249" spans="1:3" ht="17.100000000000001" customHeight="1">
      <c r="A249" s="13">
        <v>240</v>
      </c>
      <c r="B249" s="14"/>
      <c r="C249" s="12"/>
    </row>
    <row r="250" spans="1:3" ht="17.100000000000001" customHeight="1">
      <c r="A250" s="13">
        <v>241</v>
      </c>
      <c r="B250" s="14"/>
      <c r="C250" s="12"/>
    </row>
    <row r="251" spans="1:3" ht="17.100000000000001" customHeight="1">
      <c r="A251" s="13">
        <v>242</v>
      </c>
      <c r="B251" s="14"/>
      <c r="C251" s="12"/>
    </row>
    <row r="252" spans="1:3" ht="17.100000000000001" customHeight="1">
      <c r="A252" s="13">
        <v>243</v>
      </c>
      <c r="B252" s="14"/>
      <c r="C252" s="12"/>
    </row>
    <row r="253" spans="1:3" ht="17.100000000000001" customHeight="1">
      <c r="A253" s="13">
        <v>244</v>
      </c>
      <c r="B253" s="14"/>
      <c r="C253" s="12"/>
    </row>
    <row r="254" spans="1:3" ht="17.100000000000001" customHeight="1">
      <c r="A254" s="13">
        <v>245</v>
      </c>
      <c r="B254" s="14"/>
      <c r="C254" s="12"/>
    </row>
    <row r="255" spans="1:3" ht="17.100000000000001" customHeight="1">
      <c r="A255" s="13">
        <v>246</v>
      </c>
      <c r="B255" s="14"/>
      <c r="C255" s="12"/>
    </row>
    <row r="256" spans="1:3" ht="17.100000000000001" customHeight="1">
      <c r="A256" s="13">
        <v>247</v>
      </c>
      <c r="B256" s="14"/>
      <c r="C256" s="12"/>
    </row>
    <row r="257" spans="1:3" ht="17.100000000000001" customHeight="1">
      <c r="A257" s="13">
        <v>248</v>
      </c>
      <c r="B257" s="14"/>
      <c r="C257" s="12"/>
    </row>
    <row r="258" spans="1:3" ht="17.100000000000001" customHeight="1">
      <c r="A258" s="13">
        <v>249</v>
      </c>
      <c r="B258" s="14"/>
      <c r="C258" s="12"/>
    </row>
    <row r="259" spans="1:3" ht="17.100000000000001" customHeight="1">
      <c r="A259" s="13">
        <v>250</v>
      </c>
      <c r="B259" s="14"/>
      <c r="C259" s="12"/>
    </row>
    <row r="260" spans="1:3" ht="17.100000000000001" customHeight="1">
      <c r="A260" s="13">
        <v>251</v>
      </c>
      <c r="B260" s="14"/>
      <c r="C260" s="12"/>
    </row>
    <row r="261" spans="1:3" ht="17.100000000000001" customHeight="1">
      <c r="A261" s="13">
        <v>252</v>
      </c>
      <c r="B261" s="14"/>
      <c r="C261" s="12"/>
    </row>
    <row r="262" spans="1:3" ht="17.100000000000001" customHeight="1">
      <c r="A262" s="13">
        <v>253</v>
      </c>
      <c r="B262" s="14"/>
      <c r="C262" s="12"/>
    </row>
    <row r="263" spans="1:3" ht="17.100000000000001" customHeight="1">
      <c r="A263" s="13">
        <v>254</v>
      </c>
      <c r="B263" s="14"/>
      <c r="C263" s="12"/>
    </row>
    <row r="264" spans="1:3" ht="17.100000000000001" customHeight="1">
      <c r="A264" s="13">
        <v>255</v>
      </c>
      <c r="B264" s="14"/>
      <c r="C264" s="12"/>
    </row>
    <row r="265" spans="1:3" ht="17.100000000000001" customHeight="1">
      <c r="A265" s="13">
        <v>256</v>
      </c>
      <c r="B265" s="14"/>
      <c r="C265" s="12"/>
    </row>
    <row r="266" spans="1:3" ht="17.100000000000001" customHeight="1">
      <c r="A266" s="13">
        <v>257</v>
      </c>
      <c r="B266" s="14"/>
      <c r="C266" s="12"/>
    </row>
    <row r="267" spans="1:3" ht="17.100000000000001" customHeight="1">
      <c r="A267" s="13">
        <v>258</v>
      </c>
      <c r="B267" s="14"/>
      <c r="C267" s="12"/>
    </row>
    <row r="268" spans="1:3" ht="17.100000000000001" customHeight="1">
      <c r="A268" s="13">
        <v>259</v>
      </c>
      <c r="B268" s="14"/>
      <c r="C268" s="12"/>
    </row>
    <row r="269" spans="1:3" ht="17.100000000000001" customHeight="1">
      <c r="A269" s="13">
        <v>260</v>
      </c>
      <c r="B269" s="14"/>
      <c r="C269" s="12"/>
    </row>
    <row r="270" spans="1:3" ht="17.100000000000001" customHeight="1">
      <c r="A270" s="13">
        <v>261</v>
      </c>
      <c r="B270" s="14"/>
      <c r="C270" s="12"/>
    </row>
    <row r="271" spans="1:3" ht="17.100000000000001" customHeight="1">
      <c r="A271" s="13">
        <v>262</v>
      </c>
      <c r="B271" s="14"/>
      <c r="C271" s="12"/>
    </row>
    <row r="272" spans="1:3" ht="17.100000000000001" customHeight="1">
      <c r="A272" s="13">
        <v>263</v>
      </c>
      <c r="B272" s="14"/>
      <c r="C272" s="12"/>
    </row>
    <row r="273" spans="1:3" ht="17.100000000000001" customHeight="1">
      <c r="A273" s="13">
        <v>264</v>
      </c>
      <c r="B273" s="14"/>
      <c r="C273" s="12"/>
    </row>
    <row r="274" spans="1:3" ht="17.100000000000001" customHeight="1">
      <c r="A274" s="13">
        <v>265</v>
      </c>
      <c r="B274" s="14"/>
      <c r="C274" s="12"/>
    </row>
    <row r="275" spans="1:3" ht="17.100000000000001" customHeight="1">
      <c r="A275" s="13">
        <v>266</v>
      </c>
      <c r="B275" s="14"/>
      <c r="C275" s="12"/>
    </row>
    <row r="276" spans="1:3" ht="17.100000000000001" customHeight="1">
      <c r="A276" s="13">
        <v>267</v>
      </c>
      <c r="B276" s="14"/>
      <c r="C276" s="12"/>
    </row>
    <row r="277" spans="1:3" ht="17.100000000000001" customHeight="1">
      <c r="A277" s="13">
        <v>268</v>
      </c>
      <c r="B277" s="14"/>
      <c r="C277" s="12"/>
    </row>
    <row r="278" spans="1:3" ht="17.100000000000001" customHeight="1">
      <c r="A278" s="13">
        <v>269</v>
      </c>
      <c r="B278" s="14"/>
      <c r="C278" s="12"/>
    </row>
    <row r="279" spans="1:3" ht="17.100000000000001" customHeight="1">
      <c r="A279" s="13">
        <v>270</v>
      </c>
      <c r="B279" s="14"/>
      <c r="C279" s="12"/>
    </row>
    <row r="280" spans="1:3" ht="17.100000000000001" customHeight="1">
      <c r="A280" s="13">
        <v>271</v>
      </c>
      <c r="B280" s="14"/>
      <c r="C280" s="12"/>
    </row>
    <row r="281" spans="1:3" ht="17.100000000000001" customHeight="1">
      <c r="A281" s="13">
        <v>272</v>
      </c>
      <c r="B281" s="14"/>
      <c r="C281" s="12"/>
    </row>
    <row r="282" spans="1:3" ht="17.100000000000001" customHeight="1">
      <c r="A282" s="13">
        <v>273</v>
      </c>
      <c r="B282" s="14"/>
      <c r="C282" s="12"/>
    </row>
    <row r="283" spans="1:3" ht="17.100000000000001" customHeight="1">
      <c r="A283" s="13">
        <v>274</v>
      </c>
      <c r="B283" s="14"/>
      <c r="C283" s="12"/>
    </row>
    <row r="284" spans="1:3" ht="17.100000000000001" customHeight="1">
      <c r="A284" s="13">
        <v>275</v>
      </c>
      <c r="B284" s="14"/>
      <c r="C284" s="12"/>
    </row>
    <row r="285" spans="1:3" ht="17.100000000000001" customHeight="1">
      <c r="A285" s="13">
        <v>276</v>
      </c>
      <c r="B285" s="14"/>
      <c r="C285" s="12"/>
    </row>
    <row r="286" spans="1:3" ht="17.100000000000001" customHeight="1">
      <c r="A286" s="13">
        <v>277</v>
      </c>
      <c r="B286" s="14"/>
      <c r="C286" s="12"/>
    </row>
    <row r="287" spans="1:3" ht="17.100000000000001" customHeight="1">
      <c r="A287" s="13">
        <v>278</v>
      </c>
      <c r="B287" s="14"/>
      <c r="C287" s="12"/>
    </row>
    <row r="288" spans="1:3" ht="17.100000000000001" customHeight="1">
      <c r="A288" s="13">
        <v>279</v>
      </c>
      <c r="B288" s="14"/>
      <c r="C288" s="12"/>
    </row>
    <row r="289" spans="1:3" ht="17.100000000000001" customHeight="1">
      <c r="A289" s="13">
        <v>280</v>
      </c>
      <c r="B289" s="14"/>
      <c r="C289" s="12"/>
    </row>
    <row r="290" spans="1:3" ht="17.100000000000001" customHeight="1">
      <c r="A290" s="13">
        <v>281</v>
      </c>
      <c r="B290" s="14"/>
      <c r="C290" s="12"/>
    </row>
    <row r="291" spans="1:3" ht="17.100000000000001" customHeight="1">
      <c r="A291" s="13">
        <v>282</v>
      </c>
      <c r="B291" s="14"/>
      <c r="C291" s="12"/>
    </row>
    <row r="292" spans="1:3" ht="17.100000000000001" customHeight="1">
      <c r="A292" s="13">
        <v>283</v>
      </c>
      <c r="B292" s="14"/>
      <c r="C292" s="12"/>
    </row>
    <row r="293" spans="1:3" ht="17.100000000000001" customHeight="1">
      <c r="A293" s="13">
        <v>284</v>
      </c>
      <c r="B293" s="14"/>
      <c r="C293" s="12"/>
    </row>
    <row r="294" spans="1:3" ht="17.100000000000001" customHeight="1">
      <c r="A294" s="13">
        <v>285</v>
      </c>
      <c r="B294" s="14"/>
      <c r="C294" s="12"/>
    </row>
    <row r="295" spans="1:3" ht="17.100000000000001" customHeight="1">
      <c r="A295" s="13">
        <v>286</v>
      </c>
      <c r="B295" s="14"/>
      <c r="C295" s="12"/>
    </row>
    <row r="296" spans="1:3" ht="17.100000000000001" customHeight="1">
      <c r="A296" s="13">
        <v>287</v>
      </c>
      <c r="B296" s="14"/>
      <c r="C296" s="12"/>
    </row>
    <row r="297" spans="1:3" ht="17.100000000000001" customHeight="1">
      <c r="A297" s="13">
        <v>288</v>
      </c>
      <c r="B297" s="14"/>
      <c r="C297" s="12"/>
    </row>
    <row r="298" spans="1:3" ht="17.100000000000001" customHeight="1">
      <c r="A298" s="13">
        <v>289</v>
      </c>
      <c r="B298" s="14"/>
      <c r="C298" s="12"/>
    </row>
    <row r="299" spans="1:3" ht="17.100000000000001" customHeight="1">
      <c r="A299" s="13">
        <v>290</v>
      </c>
      <c r="B299" s="14"/>
      <c r="C299" s="12"/>
    </row>
    <row r="300" spans="1:3" ht="17.100000000000001" customHeight="1">
      <c r="A300" s="13">
        <v>291</v>
      </c>
      <c r="B300" s="15"/>
      <c r="C300" s="12"/>
    </row>
    <row r="301" spans="1:3" ht="17.100000000000001" customHeight="1">
      <c r="A301" s="13">
        <v>292</v>
      </c>
      <c r="B301" s="15"/>
      <c r="C301" s="12"/>
    </row>
    <row r="302" spans="1:3">
      <c r="A302" s="16">
        <v>293</v>
      </c>
      <c r="B302" s="17"/>
      <c r="C302" s="18"/>
    </row>
  </sheetData>
  <sheetProtection sheet="1" objects="1" scenarios="1" formatCells="0" formatColumns="0" formatRows="0"/>
  <mergeCells count="10">
    <mergeCell ref="E64:K65"/>
    <mergeCell ref="M64:S65"/>
    <mergeCell ref="A5:B5"/>
    <mergeCell ref="A2:C3"/>
    <mergeCell ref="E2:K3"/>
    <mergeCell ref="M2:S3"/>
    <mergeCell ref="U5:V5"/>
    <mergeCell ref="E33:K34"/>
    <mergeCell ref="M33:S34"/>
    <mergeCell ref="A7:B7"/>
  </mergeCells>
  <phoneticPr fontId="2" type="noConversion"/>
  <conditionalFormatting sqref="M48:S48 M40:S40 M44:S44 E83:K83 E60:F60 M52:S52 E17:K17 E21:K21 E25:K25 M87:S87 E9:K9 E75:K75 E79:K79 M60:N60 E71:K71 E13:K13 M56:S56 E87:K87 E52:K52 E44:K44 E48:K48 M29:N29 E40:K40 E56:K56 M13:S13 M17:S17 M21:S21 E29:F29 M9:S9 M25:S25 M83:S83 M75:S75 M79:S79 E91:F91 M71:S71 M91:N91">
    <cfRule type="expression" dxfId="1" priority="1" stopIfTrue="1">
      <formula>ISERR(E9)</formula>
    </cfRule>
  </conditionalFormatting>
  <conditionalFormatting sqref="E6:K6 E10:K10 E14:K14 E18:K18 E22:K22 E26:F26 M6:S6 M10:S10 M14:S14 M18:S18 M22:S22 M26:N26 E37:K37 E41:K41 E45:K45 E49:K49 E53:K53 E57:F57 M37:S37 M41:S41 M45:S45 M49:S49 M53:S53 M57:N57 E68:K68 E72:K72 E76:K76 E80:K80 E84:K84 E88:F88 M68:S68 M72:S72 M76:S76 M80:S80 M84:S84 M88:N88">
    <cfRule type="expression" dxfId="0" priority="2" stopIfTrue="1">
      <formula>E7&lt;&gt;""</formula>
    </cfRule>
  </conditionalFormatting>
  <dataValidations count="1">
    <dataValidation type="list" allowBlank="1" showInputMessage="1" showErrorMessage="1" sqref="C5">
      <formula1>$U$7:$U$18</formula1>
    </dataValidation>
  </dataValidations>
  <hyperlinks>
    <hyperlink ref="A2:C3" r:id="rId1" display="VISIT WWW.EXCELTEMPLATE.NET  FOR MORE EXCEL TEMPLATES"/>
  </hyperlinks>
  <printOptions horizontalCentered="1" verticalCentered="1"/>
  <pageMargins left="0.34" right="0.26" top="0.38" bottom="0.36" header="0.28000000000000003" footer="0.24"/>
  <pageSetup paperSize="9" scale="35" orientation="landscape" horizontalDpi="0" verticalDpi="0" r:id="rId2"/>
  <headerFooter alignWithMargins="0">
    <oddFooter>&amp;C(c) 2008 Exceltemplate.net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Calendar</vt:lpstr>
      <vt:lpstr>Calendar!Print_Area</vt:lpstr>
    </vt:vector>
  </TitlesOfParts>
  <Company>Exceltemplate.net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 Musadya</dc:creator>
  <cp:lastModifiedBy>Musadya</cp:lastModifiedBy>
  <cp:lastPrinted>2008-11-10T17:10:33Z</cp:lastPrinted>
  <dcterms:created xsi:type="dcterms:W3CDTF">2008-10-29T15:28:11Z</dcterms:created>
  <dcterms:modified xsi:type="dcterms:W3CDTF">2010-12-13T02:23:13Z</dcterms:modified>
</cp:coreProperties>
</file>