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6960" windowWidth="15480" windowHeight="2400"/>
  </bookViews>
  <sheets>
    <sheet name="Calendar" sheetId="1" r:id="rId1"/>
  </sheets>
  <definedNames>
    <definedName name="_xlnm.Print_Area" localSheetId="0">Calendar!$D$1:$L$90</definedName>
  </definedNames>
  <calcPr calcId="124519"/>
</workbook>
</file>

<file path=xl/calcChain.xml><?xml version="1.0" encoding="utf-8"?>
<calcChain xmlns="http://schemas.openxmlformats.org/spreadsheetml/2006/main">
  <c r="J26" i="1"/>
  <c r="K26"/>
  <c r="E6"/>
  <c r="F6" s="1"/>
  <c r="G6" s="1"/>
  <c r="H6" s="1"/>
  <c r="I6" s="1"/>
  <c r="J6" s="1"/>
  <c r="K6" s="1"/>
  <c r="E10" s="1"/>
  <c r="F10" s="1"/>
  <c r="G10" s="1"/>
  <c r="H10" s="1"/>
  <c r="I10" s="1"/>
  <c r="J10" s="1"/>
  <c r="K10" s="1"/>
  <c r="E14" s="1"/>
  <c r="F14" s="1"/>
  <c r="G14" s="1"/>
  <c r="H14" s="1"/>
  <c r="I14" s="1"/>
  <c r="J14" s="1"/>
  <c r="K14" s="1"/>
  <c r="E18" s="1"/>
  <c r="F18" s="1"/>
  <c r="G18" s="1"/>
  <c r="H18" s="1"/>
  <c r="I18" s="1"/>
  <c r="J18" s="1"/>
  <c r="K18" s="1"/>
  <c r="E22" s="1"/>
  <c r="F22" s="1"/>
  <c r="G22" s="1"/>
  <c r="H22" s="1"/>
  <c r="I22" s="1"/>
  <c r="J22" s="1"/>
  <c r="K22" s="1"/>
  <c r="E26" s="1"/>
  <c r="K56"/>
  <c r="K86"/>
  <c r="J25"/>
  <c r="H25"/>
  <c r="F25"/>
  <c r="K24"/>
  <c r="I24"/>
  <c r="G24"/>
  <c r="E24"/>
  <c r="J23"/>
  <c r="H23"/>
  <c r="F23"/>
  <c r="K21"/>
  <c r="I21"/>
  <c r="G21"/>
  <c r="E21"/>
  <c r="J20"/>
  <c r="H20"/>
  <c r="F20"/>
  <c r="K19"/>
  <c r="I19"/>
  <c r="G19"/>
  <c r="E19"/>
  <c r="J17"/>
  <c r="H17"/>
  <c r="F17"/>
  <c r="K16"/>
  <c r="I16"/>
  <c r="G16"/>
  <c r="E16"/>
  <c r="J15"/>
  <c r="H15"/>
  <c r="F15"/>
  <c r="K13"/>
  <c r="I13"/>
  <c r="G13"/>
  <c r="E13"/>
  <c r="J12"/>
  <c r="H12"/>
  <c r="F12"/>
  <c r="K11"/>
  <c r="I11"/>
  <c r="G11"/>
  <c r="E11"/>
  <c r="J9"/>
  <c r="H9"/>
  <c r="F9"/>
  <c r="J8"/>
  <c r="H8"/>
  <c r="F8"/>
  <c r="J7"/>
  <c r="H7"/>
  <c r="F7"/>
  <c r="E8"/>
  <c r="K35"/>
  <c r="K65" s="1"/>
  <c r="J35"/>
  <c r="J65" s="1"/>
  <c r="I35"/>
  <c r="I65" s="1"/>
  <c r="H35"/>
  <c r="H65" s="1"/>
  <c r="G35"/>
  <c r="G65" s="1"/>
  <c r="F35"/>
  <c r="F65" s="1"/>
  <c r="E35"/>
  <c r="E65" s="1"/>
  <c r="O7"/>
  <c r="O8"/>
  <c r="E2"/>
  <c r="O9"/>
  <c r="O10"/>
  <c r="O18"/>
  <c r="O17"/>
  <c r="O16"/>
  <c r="O15"/>
  <c r="O14"/>
  <c r="O13"/>
  <c r="O12"/>
  <c r="O11"/>
  <c r="F26" l="1"/>
  <c r="E29"/>
  <c r="E28"/>
  <c r="E27"/>
  <c r="F29"/>
  <c r="E7"/>
  <c r="E9"/>
  <c r="G7"/>
  <c r="I7"/>
  <c r="K7"/>
  <c r="G8"/>
  <c r="I8"/>
  <c r="K8"/>
  <c r="G9"/>
  <c r="I9"/>
  <c r="K9"/>
  <c r="F11"/>
  <c r="H11"/>
  <c r="J11"/>
  <c r="E12"/>
  <c r="G12"/>
  <c r="I12"/>
  <c r="K12"/>
  <c r="F13"/>
  <c r="H13"/>
  <c r="J13"/>
  <c r="E15"/>
  <c r="G15"/>
  <c r="I15"/>
  <c r="K15"/>
  <c r="F16"/>
  <c r="H16"/>
  <c r="J16"/>
  <c r="E17"/>
  <c r="G17"/>
  <c r="I17"/>
  <c r="K17"/>
  <c r="F19"/>
  <c r="H19"/>
  <c r="J19"/>
  <c r="E20"/>
  <c r="G20"/>
  <c r="I20"/>
  <c r="K20"/>
  <c r="F21"/>
  <c r="H21"/>
  <c r="J21"/>
  <c r="E23"/>
  <c r="G23"/>
  <c r="I23"/>
  <c r="K23"/>
  <c r="F24"/>
  <c r="H24"/>
  <c r="J24"/>
  <c r="E25"/>
  <c r="G25"/>
  <c r="I25"/>
  <c r="K25"/>
  <c r="J56"/>
  <c r="F27"/>
  <c r="F28"/>
  <c r="E36" l="1"/>
  <c r="F36" s="1"/>
  <c r="G36" s="1"/>
  <c r="H36" s="1"/>
  <c r="I36" s="1"/>
  <c r="J36" s="1"/>
  <c r="K36" s="1"/>
  <c r="E40" s="1"/>
  <c r="F40" s="1"/>
  <c r="G40" s="1"/>
  <c r="H40" s="1"/>
  <c r="I40" s="1"/>
  <c r="J40" s="1"/>
  <c r="K40" s="1"/>
  <c r="E44" s="1"/>
  <c r="F44" s="1"/>
  <c r="G44" s="1"/>
  <c r="H44" s="1"/>
  <c r="I44" s="1"/>
  <c r="J44" s="1"/>
  <c r="K44" s="1"/>
  <c r="E48" s="1"/>
  <c r="F48" s="1"/>
  <c r="G48" s="1"/>
  <c r="H48" s="1"/>
  <c r="I48" s="1"/>
  <c r="J48" s="1"/>
  <c r="K48" s="1"/>
  <c r="E52" s="1"/>
  <c r="F52" s="1"/>
  <c r="G52" s="1"/>
  <c r="H52" s="1"/>
  <c r="I52" s="1"/>
  <c r="J52" s="1"/>
  <c r="K52" s="1"/>
  <c r="E56" s="1"/>
  <c r="F56" s="1"/>
  <c r="E58"/>
  <c r="J55"/>
  <c r="F55"/>
  <c r="I54"/>
  <c r="E54"/>
  <c r="H53"/>
  <c r="K51"/>
  <c r="G51"/>
  <c r="J50"/>
  <c r="F50"/>
  <c r="I49"/>
  <c r="E49"/>
  <c r="H47"/>
  <c r="K46"/>
  <c r="G46"/>
  <c r="J45"/>
  <c r="F45"/>
  <c r="K43"/>
  <c r="I43"/>
  <c r="G43"/>
  <c r="E43"/>
  <c r="J42"/>
  <c r="H42"/>
  <c r="F42"/>
  <c r="K41"/>
  <c r="I41"/>
  <c r="G41"/>
  <c r="E41"/>
  <c r="J39"/>
  <c r="H39"/>
  <c r="F39"/>
  <c r="J38"/>
  <c r="H38"/>
  <c r="F38"/>
  <c r="J37"/>
  <c r="H37"/>
  <c r="F37"/>
  <c r="E38"/>
  <c r="J86"/>
  <c r="F59"/>
  <c r="F57"/>
  <c r="I55"/>
  <c r="E55"/>
  <c r="H54"/>
  <c r="K53"/>
  <c r="G53"/>
  <c r="J51"/>
  <c r="F51"/>
  <c r="I50"/>
  <c r="E50"/>
  <c r="H49"/>
  <c r="K47"/>
  <c r="G47"/>
  <c r="J46"/>
  <c r="F46"/>
  <c r="I45"/>
  <c r="E45"/>
  <c r="H43"/>
  <c r="K42"/>
  <c r="G42"/>
  <c r="J41"/>
  <c r="F41"/>
  <c r="I39"/>
  <c r="K38"/>
  <c r="G38"/>
  <c r="I37"/>
  <c r="E39"/>
  <c r="E32"/>
  <c r="F58"/>
  <c r="K55"/>
  <c r="G55"/>
  <c r="J54"/>
  <c r="F54"/>
  <c r="I53"/>
  <c r="E53"/>
  <c r="H51"/>
  <c r="K50"/>
  <c r="G50"/>
  <c r="J49"/>
  <c r="F49"/>
  <c r="I47"/>
  <c r="E47"/>
  <c r="H46"/>
  <c r="K45"/>
  <c r="G45"/>
  <c r="J43"/>
  <c r="F43"/>
  <c r="I42"/>
  <c r="E42"/>
  <c r="H41"/>
  <c r="K39"/>
  <c r="G39"/>
  <c r="I38"/>
  <c r="K37"/>
  <c r="G37"/>
  <c r="E37"/>
  <c r="E66" l="1"/>
  <c r="F66" s="1"/>
  <c r="G66" s="1"/>
  <c r="H66" s="1"/>
  <c r="I66" s="1"/>
  <c r="J66" s="1"/>
  <c r="K66" s="1"/>
  <c r="E70" s="1"/>
  <c r="F70" s="1"/>
  <c r="G70" s="1"/>
  <c r="H70" s="1"/>
  <c r="I70" s="1"/>
  <c r="J70" s="1"/>
  <c r="K70" s="1"/>
  <c r="E74" s="1"/>
  <c r="F74" s="1"/>
  <c r="G74" s="1"/>
  <c r="H74" s="1"/>
  <c r="I74" s="1"/>
  <c r="J74" s="1"/>
  <c r="K74" s="1"/>
  <c r="E78" s="1"/>
  <c r="F78" s="1"/>
  <c r="G78" s="1"/>
  <c r="H78" s="1"/>
  <c r="I78" s="1"/>
  <c r="J78" s="1"/>
  <c r="K78" s="1"/>
  <c r="E82" s="1"/>
  <c r="F82" s="1"/>
  <c r="G82" s="1"/>
  <c r="H82" s="1"/>
  <c r="I82" s="1"/>
  <c r="J82" s="1"/>
  <c r="K82" s="1"/>
  <c r="E86" s="1"/>
  <c r="F86" s="1"/>
  <c r="E88"/>
  <c r="J85"/>
  <c r="F85"/>
  <c r="I84"/>
  <c r="E84"/>
  <c r="H83"/>
  <c r="K81"/>
  <c r="G81"/>
  <c r="J80"/>
  <c r="F80"/>
  <c r="I79"/>
  <c r="E79"/>
  <c r="H77"/>
  <c r="K76"/>
  <c r="G76"/>
  <c r="J75"/>
  <c r="F75"/>
  <c r="K73"/>
  <c r="I73"/>
  <c r="G73"/>
  <c r="E73"/>
  <c r="J72"/>
  <c r="H72"/>
  <c r="F72"/>
  <c r="K71"/>
  <c r="I71"/>
  <c r="G71"/>
  <c r="E71"/>
  <c r="J69"/>
  <c r="H69"/>
  <c r="F69"/>
  <c r="J68"/>
  <c r="H68"/>
  <c r="F68"/>
  <c r="J67"/>
  <c r="H67"/>
  <c r="F67"/>
  <c r="E68"/>
  <c r="F89"/>
  <c r="F87"/>
  <c r="I85"/>
  <c r="E85"/>
  <c r="H84"/>
  <c r="K83"/>
  <c r="G83"/>
  <c r="J81"/>
  <c r="F81"/>
  <c r="I80"/>
  <c r="E80"/>
  <c r="H79"/>
  <c r="K77"/>
  <c r="G77"/>
  <c r="J76"/>
  <c r="F76"/>
  <c r="I75"/>
  <c r="E75"/>
  <c r="H73"/>
  <c r="K72"/>
  <c r="G72"/>
  <c r="J71"/>
  <c r="F71"/>
  <c r="I69"/>
  <c r="K68"/>
  <c r="G68"/>
  <c r="I67"/>
  <c r="E69"/>
  <c r="F88"/>
  <c r="K85"/>
  <c r="G85"/>
  <c r="J84"/>
  <c r="F84"/>
  <c r="I83"/>
  <c r="E83"/>
  <c r="H81"/>
  <c r="K80"/>
  <c r="G80"/>
  <c r="J79"/>
  <c r="F79"/>
  <c r="I77"/>
  <c r="E77"/>
  <c r="H76"/>
  <c r="K75"/>
  <c r="G75"/>
  <c r="J73"/>
  <c r="F73"/>
  <c r="I72"/>
  <c r="E72"/>
  <c r="H71"/>
  <c r="K69"/>
  <c r="G69"/>
  <c r="I68"/>
  <c r="K67"/>
  <c r="G67"/>
  <c r="E67"/>
  <c r="E62"/>
  <c r="H45"/>
  <c r="E46"/>
  <c r="I46"/>
  <c r="F47"/>
  <c r="J47"/>
  <c r="G49"/>
  <c r="K49"/>
  <c r="H50"/>
  <c r="E51"/>
  <c r="I51"/>
  <c r="F53"/>
  <c r="J53"/>
  <c r="G54"/>
  <c r="K54"/>
  <c r="H55"/>
  <c r="E57"/>
  <c r="E59"/>
  <c r="H75" l="1"/>
  <c r="E76"/>
  <c r="I76"/>
  <c r="F77"/>
  <c r="J77"/>
  <c r="G79"/>
  <c r="K79"/>
  <c r="H80"/>
  <c r="E81"/>
  <c r="I81"/>
  <c r="F83"/>
  <c r="J83"/>
  <c r="G84"/>
  <c r="K84"/>
  <c r="H85"/>
  <c r="E87"/>
  <c r="E89"/>
</calcChain>
</file>

<file path=xl/sharedStrings.xml><?xml version="1.0" encoding="utf-8"?>
<sst xmlns="http://schemas.openxmlformats.org/spreadsheetml/2006/main" count="88" uniqueCount="87">
  <si>
    <t>Sunday</t>
  </si>
  <si>
    <t>Monday</t>
  </si>
  <si>
    <t>Tuesday</t>
  </si>
  <si>
    <t>Wednesday</t>
  </si>
  <si>
    <t>Thursday</t>
  </si>
  <si>
    <t>Friday</t>
  </si>
  <si>
    <t>Saturday</t>
  </si>
  <si>
    <t>March</t>
  </si>
  <si>
    <t>January</t>
  </si>
  <si>
    <t>YEAR</t>
  </si>
  <si>
    <t>February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</si>
  <si>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</si>
  <si>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</si>
  <si>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</si>
  <si>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</si>
  <si>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</si>
  <si>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</si>
  <si>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</si>
  <si>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</si>
  <si>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</si>
  <si>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NO</t>
  </si>
  <si>
    <t>DATE</t>
  </si>
  <si>
    <t>EVENT</t>
  </si>
  <si>
    <t>Month References</t>
  </si>
  <si>
    <t>STARTING MONTH</t>
  </si>
  <si>
    <t>Roma vs Milan</t>
  </si>
  <si>
    <t>Milan vs Fiorentina</t>
  </si>
  <si>
    <t>Bologna vs Milan</t>
  </si>
  <si>
    <t>Milan vs Genoa</t>
  </si>
  <si>
    <t>Lazio vs Milan</t>
  </si>
  <si>
    <t>Milan vs Reggina</t>
  </si>
  <si>
    <t>Inter vs Milan</t>
  </si>
  <si>
    <t>Milan vs Cagliari</t>
  </si>
  <si>
    <t>Sampdoria vs Milan</t>
  </si>
  <si>
    <t>Milan vs Atalanta</t>
  </si>
  <si>
    <t>Siena vs Milan</t>
  </si>
  <si>
    <t>Napoli vs Milan</t>
  </si>
  <si>
    <t>Milan vs Lecce</t>
  </si>
  <si>
    <t>Chievo vs Milan</t>
  </si>
  <si>
    <t>Milan vs Torino</t>
  </si>
  <si>
    <t>Milan vs Palermo</t>
  </si>
  <si>
    <t>Catania vs Milan</t>
  </si>
  <si>
    <t>Milan vs Juventus</t>
  </si>
  <si>
    <t>Udinese vs Milan</t>
  </si>
  <si>
    <t>Milan vs Roma</t>
  </si>
  <si>
    <t>Fiorentina vs Milan</t>
  </si>
  <si>
    <t>MU vs Chelsea</t>
  </si>
  <si>
    <t>Bolton vs MU</t>
  </si>
  <si>
    <t>West Brom vs MU</t>
  </si>
  <si>
    <t>MU vs Everton</t>
  </si>
  <si>
    <t>West Ham vs MU</t>
  </si>
  <si>
    <t>MU vs Blackburn Rovers</t>
  </si>
  <si>
    <t>MU vs Portsmouth</t>
  </si>
  <si>
    <t>Newcastle vs MU</t>
  </si>
  <si>
    <t>MU vs Liverpool</t>
  </si>
  <si>
    <t>Fulham vs MU</t>
  </si>
  <si>
    <t>MU vs Aston Villa</t>
  </si>
  <si>
    <t>Sunderland vs MU</t>
  </si>
  <si>
    <t>Wigan vs MU</t>
  </si>
  <si>
    <t>MU vs Tottenham Hotspur</t>
  </si>
  <si>
    <t>Middlesbrough vs MU</t>
  </si>
  <si>
    <t>MU vs Manchester City</t>
  </si>
  <si>
    <t>MU vs Arsenal</t>
  </si>
  <si>
    <t>Hull City vs MU</t>
  </si>
  <si>
    <t>Barcelona vs Mallorca</t>
  </si>
  <si>
    <t>Osasuna vs Barcelona</t>
  </si>
  <si>
    <t>Barcelona vs La Coruna</t>
  </si>
  <si>
    <t>Barcelona vs Numancia</t>
  </si>
  <si>
    <t>Santander vs Barcelona</t>
  </si>
  <si>
    <t>Barcelona vs Sporting</t>
  </si>
  <si>
    <t>Real Betis vs Barcelona</t>
  </si>
  <si>
    <t>Barcelona vs Espanyol</t>
  </si>
  <si>
    <t>Atletico Madrid vs Barcelona</t>
  </si>
  <si>
    <t>Barcelona vs Athletic Bilbao</t>
  </si>
  <si>
    <t>Almeria vs Barcelona</t>
  </si>
  <si>
    <t>Barcelona vs Málaga</t>
  </si>
  <si>
    <t>Valladolid vs Barcelona</t>
  </si>
  <si>
    <t>Barcelona vs Huelva</t>
  </si>
  <si>
    <t>Getafe vs Barcelona</t>
  </si>
  <si>
    <t>Barcelona vs Sevilla</t>
  </si>
  <si>
    <t>Valencia vs Barcelona</t>
  </si>
  <si>
    <t>Real Madrid vs Barcelona</t>
  </si>
  <si>
    <t>Barcelona vs Villarreal</t>
  </si>
  <si>
    <t>Mallorca vs Barcelona</t>
  </si>
  <si>
    <t>Barcelona vs Osasuna</t>
  </si>
  <si>
    <t>La Coruna vs Barcelona</t>
  </si>
  <si>
    <t>VISIT WWW.EXCELTEMPLATE.NET  FOR MORE EXCEL TEMPLATES</t>
  </si>
</sst>
</file>

<file path=xl/styles.xml><?xml version="1.0" encoding="utf-8"?>
<styleSheet xmlns="http://schemas.openxmlformats.org/spreadsheetml/2006/main">
  <numFmts count="2">
    <numFmt numFmtId="164" formatCode="m/d;@"/>
    <numFmt numFmtId="165" formatCode="[$-409]d\-mmm;@"/>
  </numFmts>
  <fonts count="9">
    <font>
      <sz val="10"/>
      <name val="Arial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name val="Verdana"/>
      <family val="2"/>
    </font>
    <font>
      <sz val="10"/>
      <color indexed="9"/>
      <name val="Verdana"/>
      <family val="2"/>
    </font>
    <font>
      <sz val="10"/>
      <color indexed="12"/>
      <name val="Verdana"/>
      <family val="2"/>
    </font>
    <font>
      <b/>
      <sz val="10"/>
      <color indexed="12"/>
      <name val="Verdana"/>
      <family val="2"/>
    </font>
    <font>
      <b/>
      <sz val="18"/>
      <color indexed="9"/>
      <name val="Verdana"/>
      <family val="2"/>
    </font>
    <font>
      <b/>
      <sz val="10"/>
      <color indexed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55"/>
      </left>
      <right style="thin">
        <color indexed="55"/>
      </right>
      <top/>
      <bottom/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4">
    <xf numFmtId="0" fontId="0" fillId="0" borderId="0" xfId="0"/>
    <xf numFmtId="0" fontId="3" fillId="0" borderId="0" xfId="0" applyFont="1" applyProtection="1">
      <protection locked="0"/>
    </xf>
    <xf numFmtId="0" fontId="3" fillId="0" borderId="0" xfId="0" applyFont="1" applyAlignment="1" applyProtection="1">
      <alignment horizontal="left" indent="1"/>
      <protection locked="0"/>
    </xf>
    <xf numFmtId="0" fontId="3" fillId="0" borderId="1" xfId="0" applyFont="1" applyBorder="1" applyAlignment="1" applyProtection="1">
      <alignment vertical="center"/>
      <protection locked="0"/>
    </xf>
    <xf numFmtId="0" fontId="6" fillId="2" borderId="1" xfId="0" applyFont="1" applyFill="1" applyBorder="1" applyAlignment="1" applyProtection="1">
      <alignment horizontal="left" vertical="center" indent="1"/>
      <protection locked="0"/>
    </xf>
    <xf numFmtId="0" fontId="6" fillId="2" borderId="2" xfId="0" applyFont="1" applyFill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right"/>
      <protection locked="0"/>
    </xf>
    <xf numFmtId="0" fontId="3" fillId="0" borderId="1" xfId="0" applyFont="1" applyBorder="1" applyProtection="1">
      <protection locked="0"/>
    </xf>
    <xf numFmtId="0" fontId="6" fillId="2" borderId="1" xfId="0" applyFont="1" applyFill="1" applyBorder="1" applyAlignment="1" applyProtection="1">
      <alignment horizontal="left" indent="1"/>
      <protection locked="0"/>
    </xf>
    <xf numFmtId="0" fontId="3" fillId="0" borderId="3" xfId="0" applyFont="1" applyFill="1" applyBorder="1" applyAlignment="1" applyProtection="1">
      <alignment horizontal="center"/>
      <protection locked="0"/>
    </xf>
    <xf numFmtId="0" fontId="3" fillId="0" borderId="3" xfId="0" applyFont="1" applyBorder="1" applyAlignment="1" applyProtection="1">
      <alignment horizontal="center"/>
      <protection locked="0"/>
    </xf>
    <xf numFmtId="0" fontId="3" fillId="0" borderId="3" xfId="0" applyFont="1" applyBorder="1" applyAlignment="1" applyProtection="1">
      <alignment horizontal="left" indent="1"/>
      <protection locked="0"/>
    </xf>
    <xf numFmtId="0" fontId="3" fillId="0" borderId="4" xfId="0" applyFont="1" applyFill="1" applyBorder="1" applyProtection="1">
      <protection locked="0"/>
    </xf>
    <xf numFmtId="165" fontId="3" fillId="2" borderId="4" xfId="0" applyNumberFormat="1" applyFont="1" applyFill="1" applyBorder="1" applyProtection="1">
      <protection locked="0"/>
    </xf>
    <xf numFmtId="0" fontId="3" fillId="2" borderId="4" xfId="0" applyFont="1" applyFill="1" applyBorder="1" applyAlignment="1" applyProtection="1">
      <alignment horizontal="left" indent="1"/>
      <protection locked="0"/>
    </xf>
    <xf numFmtId="0" fontId="6" fillId="2" borderId="5" xfId="0" applyFont="1" applyFill="1" applyBorder="1" applyAlignment="1" applyProtection="1">
      <alignment horizontal="center"/>
      <protection locked="0"/>
    </xf>
    <xf numFmtId="16" fontId="3" fillId="2" borderId="4" xfId="0" applyNumberFormat="1" applyFont="1" applyFill="1" applyBorder="1" applyProtection="1">
      <protection locked="0"/>
    </xf>
    <xf numFmtId="0" fontId="3" fillId="0" borderId="6" xfId="0" applyFont="1" applyFill="1" applyBorder="1" applyProtection="1">
      <protection locked="0"/>
    </xf>
    <xf numFmtId="16" fontId="3" fillId="2" borderId="6" xfId="0" applyNumberFormat="1" applyFont="1" applyFill="1" applyBorder="1" applyProtection="1">
      <protection locked="0"/>
    </xf>
    <xf numFmtId="0" fontId="3" fillId="2" borderId="6" xfId="0" applyFont="1" applyFill="1" applyBorder="1" applyAlignment="1" applyProtection="1">
      <alignment horizontal="left" indent="1"/>
      <protection locked="0"/>
    </xf>
    <xf numFmtId="0" fontId="3" fillId="0" borderId="5" xfId="0" applyFont="1" applyFill="1" applyBorder="1" applyAlignment="1" applyProtection="1">
      <alignment horizontal="right"/>
      <protection hidden="1"/>
    </xf>
    <xf numFmtId="0" fontId="3" fillId="0" borderId="7" xfId="0" applyFont="1" applyBorder="1" applyAlignment="1" applyProtection="1">
      <alignment horizontal="right"/>
      <protection hidden="1"/>
    </xf>
    <xf numFmtId="0" fontId="3" fillId="0" borderId="5" xfId="0" applyFont="1" applyBorder="1" applyAlignment="1" applyProtection="1">
      <alignment horizontal="right"/>
      <protection hidden="1"/>
    </xf>
    <xf numFmtId="164" fontId="3" fillId="0" borderId="5" xfId="0" applyNumberFormat="1" applyFont="1" applyBorder="1" applyAlignment="1" applyProtection="1">
      <alignment horizontal="right"/>
      <protection hidden="1"/>
    </xf>
    <xf numFmtId="0" fontId="4" fillId="0" borderId="5" xfId="0" applyFont="1" applyBorder="1" applyAlignment="1" applyProtection="1">
      <alignment horizontal="right"/>
      <protection hidden="1"/>
    </xf>
    <xf numFmtId="0" fontId="3" fillId="0" borderId="8" xfId="0" applyFont="1" applyBorder="1" applyAlignment="1" applyProtection="1">
      <alignment horizontal="right"/>
      <protection hidden="1"/>
    </xf>
    <xf numFmtId="164" fontId="3" fillId="0" borderId="7" xfId="0" applyNumberFormat="1" applyFont="1" applyBorder="1" applyAlignment="1" applyProtection="1">
      <alignment horizontal="right"/>
      <protection hidden="1"/>
    </xf>
    <xf numFmtId="0" fontId="4" fillId="0" borderId="7" xfId="0" applyFont="1" applyBorder="1" applyAlignment="1" applyProtection="1">
      <alignment horizontal="right"/>
      <protection hidden="1"/>
    </xf>
    <xf numFmtId="0" fontId="5" fillId="2" borderId="0" xfId="0" applyFont="1" applyFill="1" applyProtection="1">
      <protection hidden="1"/>
    </xf>
    <xf numFmtId="0" fontId="3" fillId="0" borderId="0" xfId="0" applyFont="1" applyProtection="1">
      <protection hidden="1"/>
    </xf>
    <xf numFmtId="0" fontId="5" fillId="0" borderId="0" xfId="0" applyFont="1" applyProtection="1">
      <protection hidden="1"/>
    </xf>
    <xf numFmtId="0" fontId="8" fillId="3" borderId="0" xfId="1" applyFont="1" applyFill="1" applyAlignment="1" applyProtection="1">
      <alignment horizontal="center" vertical="center" wrapText="1"/>
      <protection hidden="1"/>
    </xf>
    <xf numFmtId="0" fontId="3" fillId="2" borderId="0" xfId="0" applyFont="1" applyFill="1" applyAlignment="1" applyProtection="1">
      <alignment horizontal="center"/>
      <protection locked="0"/>
    </xf>
    <xf numFmtId="0" fontId="7" fillId="3" borderId="0" xfId="0" applyFont="1" applyFill="1" applyBorder="1" applyAlignment="1" applyProtection="1">
      <alignment horizontal="center" vertical="center"/>
      <protection hidden="1"/>
    </xf>
  </cellXfs>
  <cellStyles count="2">
    <cellStyle name="Hyperlink" xfId="1" builtinId="8"/>
    <cellStyle name="Normal" xfId="0" builtinId="0"/>
  </cellStyles>
  <dxfs count="2">
    <dxf>
      <font>
        <condense val="0"/>
        <extend val="0"/>
        <color indexed="9"/>
      </font>
    </dxf>
    <dxf>
      <font>
        <b/>
        <i val="0"/>
        <condense val="0"/>
        <extend val="0"/>
        <color indexed="9"/>
      </font>
      <fill>
        <patternFill patternType="solid">
          <fgColor indexed="41"/>
          <bgColor indexed="1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xceltemplate.ne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O299"/>
  <sheetViews>
    <sheetView showGridLines="0" tabSelected="1" zoomScale="76" workbookViewId="0">
      <selection activeCell="H14" sqref="H14"/>
    </sheetView>
  </sheetViews>
  <sheetFormatPr defaultRowHeight="12.75"/>
  <cols>
    <col min="1" max="1" width="3.5703125" style="1" customWidth="1"/>
    <col min="2" max="2" width="14.140625" style="1" customWidth="1"/>
    <col min="3" max="3" width="30" style="2" customWidth="1"/>
    <col min="4" max="4" width="2.140625" style="1" customWidth="1"/>
    <col min="5" max="11" width="25.7109375" style="1" customWidth="1"/>
    <col min="12" max="12" width="2.28515625" style="1" customWidth="1"/>
    <col min="13" max="13" width="17.85546875" style="1" hidden="1" customWidth="1"/>
    <col min="14" max="14" width="0" style="1" hidden="1" customWidth="1"/>
    <col min="15" max="15" width="9.140625" style="1" hidden="1" customWidth="1"/>
    <col min="16" max="16384" width="9.140625" style="1"/>
  </cols>
  <sheetData>
    <row r="2" spans="1:15" ht="17.100000000000001" customHeight="1">
      <c r="A2" s="31" t="s">
        <v>86</v>
      </c>
      <c r="B2" s="31"/>
      <c r="C2" s="31"/>
      <c r="E2" s="33" t="str">
        <f>CONCATENATE(UPPER(VLOOKUP(K26,$N$7:$O$18,2,FALSE))," ",J26)</f>
        <v>JANUARY 2009</v>
      </c>
      <c r="F2" s="33"/>
      <c r="G2" s="33"/>
      <c r="H2" s="33"/>
      <c r="I2" s="33"/>
      <c r="J2" s="33"/>
      <c r="K2" s="33"/>
    </row>
    <row r="3" spans="1:15" ht="17.100000000000001" customHeight="1">
      <c r="A3" s="31"/>
      <c r="B3" s="31"/>
      <c r="C3" s="31"/>
      <c r="E3" s="33"/>
      <c r="F3" s="33"/>
      <c r="G3" s="33"/>
      <c r="H3" s="33"/>
      <c r="I3" s="33"/>
      <c r="J3" s="33"/>
      <c r="K3" s="33"/>
    </row>
    <row r="4" spans="1:15" ht="17.100000000000001" customHeight="1"/>
    <row r="5" spans="1:15" ht="17.100000000000001" customHeight="1">
      <c r="A5" s="3" t="s">
        <v>24</v>
      </c>
      <c r="B5" s="3"/>
      <c r="C5" s="4" t="s">
        <v>8</v>
      </c>
      <c r="E5" s="5" t="s">
        <v>0</v>
      </c>
      <c r="F5" s="5" t="s">
        <v>1</v>
      </c>
      <c r="G5" s="5" t="s">
        <v>2</v>
      </c>
      <c r="H5" s="5" t="s">
        <v>3</v>
      </c>
      <c r="I5" s="5" t="s">
        <v>4</v>
      </c>
      <c r="J5" s="5" t="s">
        <v>5</v>
      </c>
      <c r="K5" s="5" t="s">
        <v>6</v>
      </c>
      <c r="M5" s="32" t="s">
        <v>23</v>
      </c>
      <c r="N5" s="32"/>
    </row>
    <row r="6" spans="1:15" ht="17.100000000000001" customHeight="1">
      <c r="E6" s="20" t="str">
        <f>IF(WEEKDAY(DATE($J$26,$K$26,1))=1,1,"")</f>
        <v/>
      </c>
      <c r="F6" s="20" t="str">
        <f>IF(E6&lt;&gt;"",E6+1,IF(WEEKDAY(DATE($J$26,$K$26,1))=2,1,""))</f>
        <v/>
      </c>
      <c r="G6" s="20" t="str">
        <f>IF(F6&lt;&gt;"",F6+1,IF(WEEKDAY(DATE($J$26,$K$26,1))=3,1,""))</f>
        <v/>
      </c>
      <c r="H6" s="20" t="str">
        <f>IF(G6&lt;&gt;"",G6+1,IF(WEEKDAY(DATE($J$26,$K$26,1))=4,1,""))</f>
        <v/>
      </c>
      <c r="I6" s="20">
        <f>IF(H6&lt;&gt;"",H6+1,IF(WEEKDAY(DATE($J$26,$K$26,1))=5,1,""))</f>
        <v>1</v>
      </c>
      <c r="J6" s="20">
        <f>IF(I6&lt;&gt;"",I6+1,IF(WEEKDAY(DATE($J$26,$K$26,1))=6,1,""))</f>
        <v>2</v>
      </c>
      <c r="K6" s="20">
        <f>IF(J6&lt;&gt;"",J6+1,IF(WEEKDAY(DATE($J$26,$K$26,1))=7,1,""))</f>
        <v>3</v>
      </c>
      <c r="L6" s="6"/>
    </row>
    <row r="7" spans="1:15" ht="17.100000000000001" customHeight="1">
      <c r="A7" s="7" t="s">
        <v>9</v>
      </c>
      <c r="B7" s="7"/>
      <c r="C7" s="8">
        <v>2009</v>
      </c>
      <c r="E7" s="21" t="str">
        <f>IF(ISERROR(MATCH(DATE($J$26,$K$26,E6),$B$10:$B$299,0)),"",INDEX($C$10:$C$299,MATCH(DATE($J$26,$K$26,E6),$B$10:$B$299,0)))</f>
        <v/>
      </c>
      <c r="F7" s="21" t="str">
        <f t="shared" ref="F7:K7" si="0">IF(ISERROR(MATCH(DATE($J$26,$K$26,F6),$B$10:$B$299,0)),"",INDEX($C$10:$C$299,MATCH(DATE($J$26,$K$26,F6),$B$10:$B$299,0)))</f>
        <v/>
      </c>
      <c r="G7" s="21" t="str">
        <f t="shared" si="0"/>
        <v/>
      </c>
      <c r="H7" s="21" t="str">
        <f t="shared" si="0"/>
        <v/>
      </c>
      <c r="I7" s="21" t="str">
        <f t="shared" si="0"/>
        <v/>
      </c>
      <c r="J7" s="21" t="str">
        <f t="shared" si="0"/>
        <v/>
      </c>
      <c r="K7" s="21" t="str">
        <f t="shared" si="0"/>
        <v/>
      </c>
      <c r="L7" s="6"/>
      <c r="M7" s="28" t="s">
        <v>8</v>
      </c>
      <c r="N7" s="28">
        <v>1</v>
      </c>
      <c r="O7" s="29" t="str">
        <f>M7</f>
        <v>January</v>
      </c>
    </row>
    <row r="8" spans="1:15" ht="17.100000000000001" customHeight="1">
      <c r="E8" s="21" t="str">
        <f ca="1">IF(ISERROR(MATCH(DATE($J$26,$K$26,E6),OFFSET($B$10:$B$299,MATCH(DATE($J$26,$K$26,E6),$B$10:$B$299,0),0),0)+MATCH(DATE($J$26,$K$26,E6),$B$10:$B$299,0)),"",INDEX($C$10:$C$299,MATCH(DATE($J$26,$K$26,E6),OFFSET($B$10:$B$299,MATCH(DATE($J$26,$K$26,E6),$B$10:$B$299,0),0),0)+MATCH(DATE($J$26,$K$26,E6),$B$10:$B$299,0)))</f>
        <v/>
      </c>
      <c r="F8" s="21" t="str">
        <f t="shared" ref="F8:K8" ca="1" si="1">IF(ISERROR(MATCH(DATE($J$26,$K$26,F6),OFFSET($B$10:$B$299,MATCH(DATE($J$26,$K$26,F6),$B$10:$B$299,0),0),0)+MATCH(DATE($J$26,$K$26,F6),$B$10:$B$299,0)),"",INDEX($C$10:$C$299,MATCH(DATE($J$26,$K$26,F6),OFFSET($B$10:$B$299,MATCH(DATE($J$26,$K$26,F6),$B$10:$B$299,0),0),0)+MATCH(DATE($J$26,$K$26,F6),$B$10:$B$299,0)))</f>
        <v/>
      </c>
      <c r="G8" s="21" t="str">
        <f t="shared" ca="1" si="1"/>
        <v/>
      </c>
      <c r="H8" s="21" t="str">
        <f t="shared" ca="1" si="1"/>
        <v/>
      </c>
      <c r="I8" s="21" t="str">
        <f t="shared" ca="1" si="1"/>
        <v/>
      </c>
      <c r="J8" s="21" t="str">
        <f t="shared" ca="1" si="1"/>
        <v/>
      </c>
      <c r="K8" s="21" t="str">
        <f t="shared" ca="1" si="1"/>
        <v/>
      </c>
      <c r="L8" s="6"/>
      <c r="M8" s="30" t="s">
        <v>10</v>
      </c>
      <c r="N8" s="30">
        <v>2</v>
      </c>
      <c r="O8" s="29" t="str">
        <f t="shared" ref="O8:O18" si="2">M8</f>
        <v>February</v>
      </c>
    </row>
    <row r="9" spans="1:15" ht="17.100000000000001" customHeight="1">
      <c r="A9" s="9" t="s">
        <v>20</v>
      </c>
      <c r="B9" s="10" t="s">
        <v>21</v>
      </c>
      <c r="C9" s="11" t="s">
        <v>22</v>
      </c>
      <c r="E9" s="21" t="str">
        <f ca="1">IF(ISERROR(MATCH(DATE($J$26,$K$26,E6),OFFSET($B$10:$B$299,MATCH(DATE($J$26,$K$26,E6),OFFSET($B$10:$B$299,MATCH(DATE($J$26,$K$26,E6),$B$10:$B$299,0),0),0)+MATCH(DATE($J$26,$K$26,E6),$B$10:$B$299,0),0),0)+MATCH(DATE($J$26,$K$26,E6),OFFSET($B$10:$B$299,MATCH(DATE($J$26,$K$26,E6),$B$10:$B$299,0),0),0)+MATCH(DATE($J$26,$K$26,E6),$B$10:$B$299,0)),"",INDEX($C$10:$C$299,MATCH(DATE($J$26,$K$26,E6),OFFSET($B$10:$B$299,MATCH(DATE($J$26,$K$26,E6),OFFSET($B$10:$B$299,MATCH(DATE($J$26,$K$26,E6),$B$10:$B$299,0),0),0)+MATCH(DATE($J$26,$K$26,E6),$B$10:$B$299,0),0),0)+MATCH(DATE($J$26,$K$26,E6),OFFSET($B$10:$B$299,MATCH(DATE($J$26,$K$26,E6),$B$10:$B$299,0),0),0)+MATCH(DATE($J$26,$K$26,E6),$B$10:$B$299,0)))</f>
        <v/>
      </c>
      <c r="F9" s="21" t="str">
        <f t="shared" ref="F9:K9" ca="1" si="3">IF(ISERROR(MATCH(DATE($J$26,$K$26,F6),OFFSET($B$10:$B$299,MATCH(DATE($J$26,$K$26,F6),OFFSET($B$10:$B$299,MATCH(DATE($J$26,$K$26,F6),$B$10:$B$299,0),0),0)+MATCH(DATE($J$26,$K$26,F6),$B$10:$B$299,0),0),0)+MATCH(DATE($J$26,$K$26,F6),OFFSET($B$10:$B$299,MATCH(DATE($J$26,$K$26,F6),$B$10:$B$299,0),0),0)+MATCH(DATE($J$26,$K$26,F6),$B$10:$B$299,0)),"",INDEX($C$10:$C$299,MATCH(DATE($J$26,$K$26,F6),OFFSET($B$10:$B$299,MATCH(DATE($J$26,$K$26,F6),OFFSET($B$10:$B$299,MATCH(DATE($J$26,$K$26,F6),$B$10:$B$299,0),0),0)+MATCH(DATE($J$26,$K$26,F6),$B$10:$B$299,0),0),0)+MATCH(DATE($J$26,$K$26,F6),OFFSET($B$10:$B$299,MATCH(DATE($J$26,$K$26,F6),$B$10:$B$299,0),0),0)+MATCH(DATE($J$26,$K$26,F6),$B$10:$B$299,0)))</f>
        <v/>
      </c>
      <c r="G9" s="21" t="str">
        <f t="shared" ca="1" si="3"/>
        <v/>
      </c>
      <c r="H9" s="21" t="str">
        <f t="shared" ca="1" si="3"/>
        <v/>
      </c>
      <c r="I9" s="21" t="str">
        <f t="shared" ca="1" si="3"/>
        <v/>
      </c>
      <c r="J9" s="21" t="str">
        <f t="shared" ca="1" si="3"/>
        <v/>
      </c>
      <c r="K9" s="21" t="str">
        <f t="shared" ca="1" si="3"/>
        <v/>
      </c>
      <c r="L9" s="6"/>
      <c r="M9" s="28" t="s">
        <v>7</v>
      </c>
      <c r="N9" s="28">
        <v>3</v>
      </c>
      <c r="O9" s="29" t="str">
        <f t="shared" si="2"/>
        <v>March</v>
      </c>
    </row>
    <row r="10" spans="1:15" ht="17.100000000000001" customHeight="1">
      <c r="A10" s="12">
        <v>1</v>
      </c>
      <c r="B10" s="13">
        <v>39824</v>
      </c>
      <c r="C10" s="14" t="s">
        <v>25</v>
      </c>
      <c r="E10" s="20">
        <f>K6+1</f>
        <v>4</v>
      </c>
      <c r="F10" s="20">
        <f t="shared" ref="F10:K10" si="4">E10+1</f>
        <v>5</v>
      </c>
      <c r="G10" s="20">
        <f t="shared" si="4"/>
        <v>6</v>
      </c>
      <c r="H10" s="20">
        <f t="shared" si="4"/>
        <v>7</v>
      </c>
      <c r="I10" s="20">
        <f t="shared" si="4"/>
        <v>8</v>
      </c>
      <c r="J10" s="20">
        <f t="shared" si="4"/>
        <v>9</v>
      </c>
      <c r="K10" s="20">
        <f t="shared" si="4"/>
        <v>10</v>
      </c>
      <c r="L10" s="6"/>
      <c r="M10" s="30" t="s">
        <v>11</v>
      </c>
      <c r="N10" s="30">
        <v>4</v>
      </c>
      <c r="O10" s="29" t="str">
        <f t="shared" si="2"/>
        <v>April</v>
      </c>
    </row>
    <row r="11" spans="1:15" ht="17.100000000000001" customHeight="1">
      <c r="A11" s="12">
        <v>2</v>
      </c>
      <c r="B11" s="13">
        <v>39831</v>
      </c>
      <c r="C11" s="14" t="s">
        <v>26</v>
      </c>
      <c r="E11" s="21" t="str">
        <f t="shared" ref="E11:K11" si="5">IF(ISERROR(MATCH(DATE($J$26,$K$26,E10),$B$10:$B$299,0)),"",INDEX($C$10:$C$299,MATCH(DATE($J$26,$K$26,E10),$B$10:$B$299,0)))</f>
        <v>Barcelona vs Mallorca</v>
      </c>
      <c r="F11" s="21" t="str">
        <f t="shared" si="5"/>
        <v/>
      </c>
      <c r="G11" s="21" t="str">
        <f t="shared" si="5"/>
        <v/>
      </c>
      <c r="H11" s="21" t="str">
        <f t="shared" si="5"/>
        <v/>
      </c>
      <c r="I11" s="21" t="str">
        <f t="shared" si="5"/>
        <v/>
      </c>
      <c r="J11" s="21" t="str">
        <f t="shared" si="5"/>
        <v/>
      </c>
      <c r="K11" s="21" t="str">
        <f t="shared" si="5"/>
        <v>MU vs Chelsea</v>
      </c>
      <c r="L11" s="6"/>
      <c r="M11" s="28" t="s">
        <v>12</v>
      </c>
      <c r="N11" s="28">
        <v>5</v>
      </c>
      <c r="O11" s="29" t="str">
        <f t="shared" si="2"/>
        <v>May</v>
      </c>
    </row>
    <row r="12" spans="1:15" ht="17.100000000000001" customHeight="1">
      <c r="A12" s="12">
        <v>3</v>
      </c>
      <c r="B12" s="13">
        <v>39838</v>
      </c>
      <c r="C12" s="14" t="s">
        <v>27</v>
      </c>
      <c r="E12" s="21" t="str">
        <f ca="1">IF(ISERROR(MATCH(DATE($J$26,$K$26,E10),OFFSET($B$10:$B$299,MATCH(DATE($J$26,$K$26,E10),$B$10:$B$299,0),0),0)+MATCH(DATE($J$26,$K$26,E10),$B$10:$B$299,0)),"",INDEX($C$10:$C$299,MATCH(DATE($J$26,$K$26,E10),OFFSET($B$10:$B$299,MATCH(DATE($J$26,$K$26,E10),$B$10:$B$299,0),0),0)+MATCH(DATE($J$26,$K$26,E10),$B$10:$B$299,0)))</f>
        <v/>
      </c>
      <c r="F12" s="21" t="str">
        <f t="shared" ref="F12:K12" ca="1" si="6">IF(ISERROR(MATCH(DATE($J$26,$K$26,F10),OFFSET($B$10:$B$299,MATCH(DATE($J$26,$K$26,F10),$B$10:$B$299,0),0),0)+MATCH(DATE($J$26,$K$26,F10),$B$10:$B$299,0)),"",INDEX($C$10:$C$299,MATCH(DATE($J$26,$K$26,F10),OFFSET($B$10:$B$299,MATCH(DATE($J$26,$K$26,F10),$B$10:$B$299,0),0),0)+MATCH(DATE($J$26,$K$26,F10),$B$10:$B$299,0)))</f>
        <v/>
      </c>
      <c r="G12" s="21" t="str">
        <f t="shared" ca="1" si="6"/>
        <v/>
      </c>
      <c r="H12" s="21" t="str">
        <f t="shared" ca="1" si="6"/>
        <v/>
      </c>
      <c r="I12" s="21" t="str">
        <f t="shared" ca="1" si="6"/>
        <v/>
      </c>
      <c r="J12" s="21" t="str">
        <f t="shared" ca="1" si="6"/>
        <v/>
      </c>
      <c r="K12" s="21" t="str">
        <f t="shared" ca="1" si="6"/>
        <v/>
      </c>
      <c r="L12" s="6"/>
      <c r="M12" s="30" t="s">
        <v>13</v>
      </c>
      <c r="N12" s="30">
        <v>6</v>
      </c>
      <c r="O12" s="29" t="str">
        <f t="shared" si="2"/>
        <v>June</v>
      </c>
    </row>
    <row r="13" spans="1:15" ht="17.100000000000001" customHeight="1">
      <c r="A13" s="12">
        <v>4</v>
      </c>
      <c r="B13" s="13">
        <v>39841</v>
      </c>
      <c r="C13" s="14" t="s">
        <v>28</v>
      </c>
      <c r="E13" s="21" t="str">
        <f ca="1">IF(ISERROR(MATCH(DATE($J$26,$K$26,E10),OFFSET($B$10:$B$299,MATCH(DATE($J$26,$K$26,E10),OFFSET($B$10:$B$299,MATCH(DATE($J$26,$K$26,E10),$B$10:$B$299,0),0),0)+MATCH(DATE($J$26,$K$26,E10),$B$10:$B$299,0),0),0)+MATCH(DATE($J$26,$K$26,E10),OFFSET($B$10:$B$299,MATCH(DATE($J$26,$K$26,E10),$B$10:$B$299,0),0),0)+MATCH(DATE($J$26,$K$26,E10),$B$10:$B$299,0)),"",INDEX($C$10:$C$299,MATCH(DATE($J$26,$K$26,E10),OFFSET($B$10:$B$299,MATCH(DATE($J$26,$K$26,E10),OFFSET($B$10:$B$299,MATCH(DATE($J$26,$K$26,E10),$B$10:$B$299,0),0),0)+MATCH(DATE($J$26,$K$26,E10),$B$10:$B$299,0),0),0)+MATCH(DATE($J$26,$K$26,E10),OFFSET($B$10:$B$299,MATCH(DATE($J$26,$K$26,E10),$B$10:$B$299,0),0),0)+MATCH(DATE($J$26,$K$26,E10),$B$10:$B$299,0)))</f>
        <v/>
      </c>
      <c r="F13" s="21" t="str">
        <f t="shared" ref="F13:K13" ca="1" si="7">IF(ISERROR(MATCH(DATE($J$26,$K$26,F10),OFFSET($B$10:$B$299,MATCH(DATE($J$26,$K$26,F10),OFFSET($B$10:$B$299,MATCH(DATE($J$26,$K$26,F10),$B$10:$B$299,0),0),0)+MATCH(DATE($J$26,$K$26,F10),$B$10:$B$299,0),0),0)+MATCH(DATE($J$26,$K$26,F10),OFFSET($B$10:$B$299,MATCH(DATE($J$26,$K$26,F10),$B$10:$B$299,0),0),0)+MATCH(DATE($J$26,$K$26,F10),$B$10:$B$299,0)),"",INDEX($C$10:$C$299,MATCH(DATE($J$26,$K$26,F10),OFFSET($B$10:$B$299,MATCH(DATE($J$26,$K$26,F10),OFFSET($B$10:$B$299,MATCH(DATE($J$26,$K$26,F10),$B$10:$B$299,0),0),0)+MATCH(DATE($J$26,$K$26,F10),$B$10:$B$299,0),0),0)+MATCH(DATE($J$26,$K$26,F10),OFFSET($B$10:$B$299,MATCH(DATE($J$26,$K$26,F10),$B$10:$B$299,0),0),0)+MATCH(DATE($J$26,$K$26,F10),$B$10:$B$299,0)))</f>
        <v/>
      </c>
      <c r="G13" s="21" t="str">
        <f t="shared" ca="1" si="7"/>
        <v/>
      </c>
      <c r="H13" s="21" t="str">
        <f t="shared" ca="1" si="7"/>
        <v/>
      </c>
      <c r="I13" s="21" t="str">
        <f t="shared" ca="1" si="7"/>
        <v/>
      </c>
      <c r="J13" s="21" t="str">
        <f t="shared" ca="1" si="7"/>
        <v/>
      </c>
      <c r="K13" s="21" t="str">
        <f t="shared" ca="1" si="7"/>
        <v/>
      </c>
      <c r="L13" s="6"/>
      <c r="M13" s="28" t="s">
        <v>14</v>
      </c>
      <c r="N13" s="28">
        <v>7</v>
      </c>
      <c r="O13" s="29" t="str">
        <f t="shared" si="2"/>
        <v>July</v>
      </c>
    </row>
    <row r="14" spans="1:15" ht="17.100000000000001" customHeight="1">
      <c r="A14" s="12">
        <v>5</v>
      </c>
      <c r="B14" s="13">
        <v>39845</v>
      </c>
      <c r="C14" s="14" t="s">
        <v>29</v>
      </c>
      <c r="E14" s="20">
        <f>K10+1</f>
        <v>11</v>
      </c>
      <c r="F14" s="20">
        <f t="shared" ref="F14:K14" si="8">E14+1</f>
        <v>12</v>
      </c>
      <c r="G14" s="20">
        <f t="shared" si="8"/>
        <v>13</v>
      </c>
      <c r="H14" s="20">
        <f t="shared" si="8"/>
        <v>14</v>
      </c>
      <c r="I14" s="20">
        <f t="shared" si="8"/>
        <v>15</v>
      </c>
      <c r="J14" s="20">
        <f t="shared" si="8"/>
        <v>16</v>
      </c>
      <c r="K14" s="20">
        <f t="shared" si="8"/>
        <v>17</v>
      </c>
      <c r="L14" s="6"/>
      <c r="M14" s="30" t="s">
        <v>15</v>
      </c>
      <c r="N14" s="30">
        <v>8</v>
      </c>
      <c r="O14" s="29" t="str">
        <f t="shared" si="2"/>
        <v>August</v>
      </c>
    </row>
    <row r="15" spans="1:15" ht="17.100000000000001" customHeight="1">
      <c r="A15" s="12">
        <v>6</v>
      </c>
      <c r="B15" s="13">
        <v>39852</v>
      </c>
      <c r="C15" s="14" t="s">
        <v>30</v>
      </c>
      <c r="E15" s="21" t="str">
        <f t="shared" ref="E15:K15" si="9">IF(ISERROR(MATCH(DATE($J$26,$K$26,E14),$B$10:$B$299,0)),"",INDEX($C$10:$C$299,MATCH(DATE($J$26,$K$26,E14),$B$10:$B$299,0)))</f>
        <v>Roma vs Milan</v>
      </c>
      <c r="F15" s="21" t="str">
        <f t="shared" si="9"/>
        <v/>
      </c>
      <c r="G15" s="21" t="str">
        <f t="shared" si="9"/>
        <v/>
      </c>
      <c r="H15" s="21" t="str">
        <f t="shared" si="9"/>
        <v/>
      </c>
      <c r="I15" s="21" t="str">
        <f t="shared" si="9"/>
        <v/>
      </c>
      <c r="J15" s="21" t="str">
        <f t="shared" si="9"/>
        <v/>
      </c>
      <c r="K15" s="21" t="str">
        <f t="shared" si="9"/>
        <v>Bolton vs MU</v>
      </c>
      <c r="L15" s="6"/>
      <c r="M15" s="28" t="s">
        <v>16</v>
      </c>
      <c r="N15" s="28">
        <v>9</v>
      </c>
      <c r="O15" s="29" t="str">
        <f t="shared" si="2"/>
        <v>September</v>
      </c>
    </row>
    <row r="16" spans="1:15" ht="17.100000000000001" customHeight="1">
      <c r="A16" s="12">
        <v>7</v>
      </c>
      <c r="B16" s="13">
        <v>39859</v>
      </c>
      <c r="C16" s="14" t="s">
        <v>31</v>
      </c>
      <c r="E16" s="21" t="str">
        <f ca="1">IF(ISERROR(MATCH(DATE($J$26,$K$26,E14),OFFSET($B$10:$B$299,MATCH(DATE($J$26,$K$26,E14),$B$10:$B$299,0),0),0)+MATCH(DATE($J$26,$K$26,E14),$B$10:$B$299,0)),"",INDEX($C$10:$C$299,MATCH(DATE($J$26,$K$26,E14),OFFSET($B$10:$B$299,MATCH(DATE($J$26,$K$26,E14),$B$10:$B$299,0),0),0)+MATCH(DATE($J$26,$K$26,E14),$B$10:$B$299,0)))</f>
        <v>Osasuna vs Barcelona</v>
      </c>
      <c r="F16" s="21" t="str">
        <f t="shared" ref="F16:K16" ca="1" si="10">IF(ISERROR(MATCH(DATE($J$26,$K$26,F14),OFFSET($B$10:$B$299,MATCH(DATE($J$26,$K$26,F14),$B$10:$B$299,0),0),0)+MATCH(DATE($J$26,$K$26,F14),$B$10:$B$299,0)),"",INDEX($C$10:$C$299,MATCH(DATE($J$26,$K$26,F14),OFFSET($B$10:$B$299,MATCH(DATE($J$26,$K$26,F14),$B$10:$B$299,0),0),0)+MATCH(DATE($J$26,$K$26,F14),$B$10:$B$299,0)))</f>
        <v/>
      </c>
      <c r="G16" s="21" t="str">
        <f t="shared" ca="1" si="10"/>
        <v/>
      </c>
      <c r="H16" s="21" t="str">
        <f t="shared" ca="1" si="10"/>
        <v/>
      </c>
      <c r="I16" s="21" t="str">
        <f t="shared" ca="1" si="10"/>
        <v/>
      </c>
      <c r="J16" s="21" t="str">
        <f t="shared" ca="1" si="10"/>
        <v/>
      </c>
      <c r="K16" s="21" t="str">
        <f t="shared" ca="1" si="10"/>
        <v/>
      </c>
      <c r="L16" s="6"/>
      <c r="M16" s="30" t="s">
        <v>17</v>
      </c>
      <c r="N16" s="30">
        <v>10</v>
      </c>
      <c r="O16" s="29" t="str">
        <f t="shared" si="2"/>
        <v>October</v>
      </c>
    </row>
    <row r="17" spans="1:15" ht="17.100000000000001" customHeight="1">
      <c r="A17" s="12">
        <v>8</v>
      </c>
      <c r="B17" s="13">
        <v>39866</v>
      </c>
      <c r="C17" s="14" t="s">
        <v>32</v>
      </c>
      <c r="E17" s="21" t="str">
        <f ca="1">IF(ISERROR(MATCH(DATE($J$26,$K$26,E14),OFFSET($B$10:$B$299,MATCH(DATE($J$26,$K$26,E14),OFFSET($B$10:$B$299,MATCH(DATE($J$26,$K$26,E14),$B$10:$B$299,0),0),0)+MATCH(DATE($J$26,$K$26,E14),$B$10:$B$299,0),0),0)+MATCH(DATE($J$26,$K$26,E14),OFFSET($B$10:$B$299,MATCH(DATE($J$26,$K$26,E14),$B$10:$B$299,0),0),0)+MATCH(DATE($J$26,$K$26,E14),$B$10:$B$299,0)),"",INDEX($C$10:$C$299,MATCH(DATE($J$26,$K$26,E14),OFFSET($B$10:$B$299,MATCH(DATE($J$26,$K$26,E14),OFFSET($B$10:$B$299,MATCH(DATE($J$26,$K$26,E14),$B$10:$B$299,0),0),0)+MATCH(DATE($J$26,$K$26,E14),$B$10:$B$299,0),0),0)+MATCH(DATE($J$26,$K$26,E14),OFFSET($B$10:$B$299,MATCH(DATE($J$26,$K$26,E14),$B$10:$B$299,0),0),0)+MATCH(DATE($J$26,$K$26,E14),$B$10:$B$299,0)))</f>
        <v/>
      </c>
      <c r="F17" s="21" t="str">
        <f t="shared" ref="F17:K17" ca="1" si="11">IF(ISERROR(MATCH(DATE($J$26,$K$26,F14),OFFSET($B$10:$B$299,MATCH(DATE($J$26,$K$26,F14),OFFSET($B$10:$B$299,MATCH(DATE($J$26,$K$26,F14),$B$10:$B$299,0),0),0)+MATCH(DATE($J$26,$K$26,F14),$B$10:$B$299,0),0),0)+MATCH(DATE($J$26,$K$26,F14),OFFSET($B$10:$B$299,MATCH(DATE($J$26,$K$26,F14),$B$10:$B$299,0),0),0)+MATCH(DATE($J$26,$K$26,F14),$B$10:$B$299,0)),"",INDEX($C$10:$C$299,MATCH(DATE($J$26,$K$26,F14),OFFSET($B$10:$B$299,MATCH(DATE($J$26,$K$26,F14),OFFSET($B$10:$B$299,MATCH(DATE($J$26,$K$26,F14),$B$10:$B$299,0),0),0)+MATCH(DATE($J$26,$K$26,F14),$B$10:$B$299,0),0),0)+MATCH(DATE($J$26,$K$26,F14),OFFSET($B$10:$B$299,MATCH(DATE($J$26,$K$26,F14),$B$10:$B$299,0),0),0)+MATCH(DATE($J$26,$K$26,F14),$B$10:$B$299,0)))</f>
        <v/>
      </c>
      <c r="G17" s="21" t="str">
        <f t="shared" ca="1" si="11"/>
        <v/>
      </c>
      <c r="H17" s="21" t="str">
        <f t="shared" ca="1" si="11"/>
        <v/>
      </c>
      <c r="I17" s="21" t="str">
        <f t="shared" ca="1" si="11"/>
        <v/>
      </c>
      <c r="J17" s="21" t="str">
        <f t="shared" ca="1" si="11"/>
        <v/>
      </c>
      <c r="K17" s="21" t="str">
        <f t="shared" ca="1" si="11"/>
        <v/>
      </c>
      <c r="L17" s="6"/>
      <c r="M17" s="28" t="s">
        <v>18</v>
      </c>
      <c r="N17" s="28">
        <v>11</v>
      </c>
      <c r="O17" s="29" t="str">
        <f t="shared" si="2"/>
        <v>November</v>
      </c>
    </row>
    <row r="18" spans="1:15" ht="17.100000000000001" customHeight="1">
      <c r="A18" s="12">
        <v>9</v>
      </c>
      <c r="B18" s="13">
        <v>39873</v>
      </c>
      <c r="C18" s="14" t="s">
        <v>33</v>
      </c>
      <c r="E18" s="20">
        <f>K14+1</f>
        <v>18</v>
      </c>
      <c r="F18" s="20">
        <f t="shared" ref="F18:K18" si="12">E18+1</f>
        <v>19</v>
      </c>
      <c r="G18" s="20">
        <f t="shared" si="12"/>
        <v>20</v>
      </c>
      <c r="H18" s="20">
        <f t="shared" si="12"/>
        <v>21</v>
      </c>
      <c r="I18" s="20">
        <f t="shared" si="12"/>
        <v>22</v>
      </c>
      <c r="J18" s="20">
        <f t="shared" si="12"/>
        <v>23</v>
      </c>
      <c r="K18" s="20">
        <f t="shared" si="12"/>
        <v>24</v>
      </c>
      <c r="L18" s="6"/>
      <c r="M18" s="30" t="s">
        <v>19</v>
      </c>
      <c r="N18" s="30">
        <v>12</v>
      </c>
      <c r="O18" s="29" t="str">
        <f t="shared" si="2"/>
        <v>December</v>
      </c>
    </row>
    <row r="19" spans="1:15" ht="17.100000000000001" customHeight="1">
      <c r="A19" s="12">
        <v>10</v>
      </c>
      <c r="B19" s="13">
        <v>39880</v>
      </c>
      <c r="C19" s="14" t="s">
        <v>34</v>
      </c>
      <c r="E19" s="21" t="str">
        <f t="shared" ref="E19:K19" si="13">IF(ISERROR(MATCH(DATE($J$26,$K$26,E18),$B$10:$B$299,0)),"",INDEX($C$10:$C$299,MATCH(DATE($J$26,$K$26,E18),$B$10:$B$299,0)))</f>
        <v>Milan vs Fiorentina</v>
      </c>
      <c r="F19" s="21" t="str">
        <f t="shared" si="13"/>
        <v/>
      </c>
      <c r="G19" s="21" t="str">
        <f t="shared" si="13"/>
        <v/>
      </c>
      <c r="H19" s="21" t="str">
        <f t="shared" si="13"/>
        <v/>
      </c>
      <c r="I19" s="21" t="str">
        <f t="shared" si="13"/>
        <v/>
      </c>
      <c r="J19" s="21" t="str">
        <f t="shared" si="13"/>
        <v/>
      </c>
      <c r="K19" s="21" t="str">
        <f t="shared" si="13"/>
        <v/>
      </c>
      <c r="L19" s="6"/>
    </row>
    <row r="20" spans="1:15" ht="17.100000000000001" customHeight="1">
      <c r="A20" s="12">
        <v>11</v>
      </c>
      <c r="B20" s="13">
        <v>39887</v>
      </c>
      <c r="C20" s="14" t="s">
        <v>35</v>
      </c>
      <c r="E20" s="21" t="str">
        <f ca="1">IF(ISERROR(MATCH(DATE($J$26,$K$26,E18),OFFSET($B$10:$B$299,MATCH(DATE($J$26,$K$26,E18),$B$10:$B$299,0),0),0)+MATCH(DATE($J$26,$K$26,E18),$B$10:$B$299,0)),"",INDEX($C$10:$C$299,MATCH(DATE($J$26,$K$26,E18),OFFSET($B$10:$B$299,MATCH(DATE($J$26,$K$26,E18),$B$10:$B$299,0),0),0)+MATCH(DATE($J$26,$K$26,E18),$B$10:$B$299,0)))</f>
        <v>Barcelona vs La Coruna</v>
      </c>
      <c r="F20" s="21" t="str">
        <f t="shared" ref="F20:K20" ca="1" si="14">IF(ISERROR(MATCH(DATE($J$26,$K$26,F18),OFFSET($B$10:$B$299,MATCH(DATE($J$26,$K$26,F18),$B$10:$B$299,0),0),0)+MATCH(DATE($J$26,$K$26,F18),$B$10:$B$299,0)),"",INDEX($C$10:$C$299,MATCH(DATE($J$26,$K$26,F18),OFFSET($B$10:$B$299,MATCH(DATE($J$26,$K$26,F18),$B$10:$B$299,0),0),0)+MATCH(DATE($J$26,$K$26,F18),$B$10:$B$299,0)))</f>
        <v/>
      </c>
      <c r="G20" s="21" t="str">
        <f t="shared" ca="1" si="14"/>
        <v/>
      </c>
      <c r="H20" s="21" t="str">
        <f t="shared" ca="1" si="14"/>
        <v/>
      </c>
      <c r="I20" s="21" t="str">
        <f t="shared" ca="1" si="14"/>
        <v/>
      </c>
      <c r="J20" s="21" t="str">
        <f t="shared" ca="1" si="14"/>
        <v/>
      </c>
      <c r="K20" s="21" t="str">
        <f t="shared" ca="1" si="14"/>
        <v/>
      </c>
      <c r="L20" s="6"/>
    </row>
    <row r="21" spans="1:15" ht="17.100000000000001" customHeight="1">
      <c r="A21" s="12">
        <v>12</v>
      </c>
      <c r="B21" s="13">
        <v>39894</v>
      </c>
      <c r="C21" s="14" t="s">
        <v>36</v>
      </c>
      <c r="E21" s="21" t="str">
        <f ca="1">IF(ISERROR(MATCH(DATE($J$26,$K$26,E18),OFFSET($B$10:$B$299,MATCH(DATE($J$26,$K$26,E18),OFFSET($B$10:$B$299,MATCH(DATE($J$26,$K$26,E18),$B$10:$B$299,0),0),0)+MATCH(DATE($J$26,$K$26,E18),$B$10:$B$299,0),0),0)+MATCH(DATE($J$26,$K$26,E18),OFFSET($B$10:$B$299,MATCH(DATE($J$26,$K$26,E18),$B$10:$B$299,0),0),0)+MATCH(DATE($J$26,$K$26,E18),$B$10:$B$299,0)),"",INDEX($C$10:$C$299,MATCH(DATE($J$26,$K$26,E18),OFFSET($B$10:$B$299,MATCH(DATE($J$26,$K$26,E18),OFFSET($B$10:$B$299,MATCH(DATE($J$26,$K$26,E18),$B$10:$B$299,0),0),0)+MATCH(DATE($J$26,$K$26,E18),$B$10:$B$299,0),0),0)+MATCH(DATE($J$26,$K$26,E18),OFFSET($B$10:$B$299,MATCH(DATE($J$26,$K$26,E18),$B$10:$B$299,0),0),0)+MATCH(DATE($J$26,$K$26,E18),$B$10:$B$299,0)))</f>
        <v/>
      </c>
      <c r="F21" s="21" t="str">
        <f t="shared" ref="F21:K21" ca="1" si="15">IF(ISERROR(MATCH(DATE($J$26,$K$26,F18),OFFSET($B$10:$B$299,MATCH(DATE($J$26,$K$26,F18),OFFSET($B$10:$B$299,MATCH(DATE($J$26,$K$26,F18),$B$10:$B$299,0),0),0)+MATCH(DATE($J$26,$K$26,F18),$B$10:$B$299,0),0),0)+MATCH(DATE($J$26,$K$26,F18),OFFSET($B$10:$B$299,MATCH(DATE($J$26,$K$26,F18),$B$10:$B$299,0),0),0)+MATCH(DATE($J$26,$K$26,F18),$B$10:$B$299,0)),"",INDEX($C$10:$C$299,MATCH(DATE($J$26,$K$26,F18),OFFSET($B$10:$B$299,MATCH(DATE($J$26,$K$26,F18),OFFSET($B$10:$B$299,MATCH(DATE($J$26,$K$26,F18),$B$10:$B$299,0),0),0)+MATCH(DATE($J$26,$K$26,F18),$B$10:$B$299,0),0),0)+MATCH(DATE($J$26,$K$26,F18),OFFSET($B$10:$B$299,MATCH(DATE($J$26,$K$26,F18),$B$10:$B$299,0),0),0)+MATCH(DATE($J$26,$K$26,F18),$B$10:$B$299,0)))</f>
        <v/>
      </c>
      <c r="G21" s="21" t="str">
        <f t="shared" ca="1" si="15"/>
        <v/>
      </c>
      <c r="H21" s="21" t="str">
        <f t="shared" ca="1" si="15"/>
        <v/>
      </c>
      <c r="I21" s="21" t="str">
        <f t="shared" ca="1" si="15"/>
        <v/>
      </c>
      <c r="J21" s="21" t="str">
        <f t="shared" ca="1" si="15"/>
        <v/>
      </c>
      <c r="K21" s="21" t="str">
        <f t="shared" ca="1" si="15"/>
        <v/>
      </c>
      <c r="L21" s="6"/>
    </row>
    <row r="22" spans="1:15" ht="17.100000000000001" customHeight="1">
      <c r="A22" s="12">
        <v>13</v>
      </c>
      <c r="B22" s="13">
        <v>39908</v>
      </c>
      <c r="C22" s="14" t="s">
        <v>37</v>
      </c>
      <c r="E22" s="20">
        <f>IF(K18&lt;&gt;"",IF(DAY(EOMONTH(DATE($J$26,$K$26,1),0))=K18,"",K18+1),"")</f>
        <v>25</v>
      </c>
      <c r="F22" s="20">
        <f t="shared" ref="F22:K22" si="16">IF(E22&lt;&gt;"",IF(DAY(EOMONTH(DATE($J$26,$K$26,1),0))=E22,"",E22+1),"")</f>
        <v>26</v>
      </c>
      <c r="G22" s="20">
        <f t="shared" si="16"/>
        <v>27</v>
      </c>
      <c r="H22" s="20">
        <f t="shared" si="16"/>
        <v>28</v>
      </c>
      <c r="I22" s="20">
        <f t="shared" si="16"/>
        <v>29</v>
      </c>
      <c r="J22" s="20">
        <f t="shared" si="16"/>
        <v>30</v>
      </c>
      <c r="K22" s="20">
        <f t="shared" si="16"/>
        <v>31</v>
      </c>
      <c r="L22" s="6"/>
    </row>
    <row r="23" spans="1:15" ht="17.100000000000001" customHeight="1">
      <c r="A23" s="12">
        <v>14</v>
      </c>
      <c r="B23" s="13">
        <v>39914</v>
      </c>
      <c r="C23" s="14" t="s">
        <v>38</v>
      </c>
      <c r="E23" s="21" t="str">
        <f t="shared" ref="E23:K23" si="17">IF(ISERROR(MATCH(DATE($J$26,$K$26,E22),$B$10:$B$299,0)),"",INDEX($C$10:$C$299,MATCH(DATE($J$26,$K$26,E22),$B$10:$B$299,0)))</f>
        <v>Bologna vs Milan</v>
      </c>
      <c r="F23" s="21" t="str">
        <f t="shared" si="17"/>
        <v/>
      </c>
      <c r="G23" s="21" t="str">
        <f t="shared" si="17"/>
        <v>West Brom vs MU</v>
      </c>
      <c r="H23" s="21" t="str">
        <f t="shared" si="17"/>
        <v>Milan vs Genoa</v>
      </c>
      <c r="I23" s="21" t="str">
        <f t="shared" si="17"/>
        <v/>
      </c>
      <c r="J23" s="21" t="str">
        <f t="shared" si="17"/>
        <v/>
      </c>
      <c r="K23" s="21" t="str">
        <f t="shared" si="17"/>
        <v>MU vs Everton</v>
      </c>
      <c r="L23" s="6"/>
    </row>
    <row r="24" spans="1:15" ht="17.100000000000001" customHeight="1">
      <c r="A24" s="12">
        <v>15</v>
      </c>
      <c r="B24" s="13">
        <v>39922</v>
      </c>
      <c r="C24" s="14" t="s">
        <v>39</v>
      </c>
      <c r="E24" s="21" t="str">
        <f ca="1">IF(ISERROR(MATCH(DATE($J$26,$K$26,E22),OFFSET($B$10:$B$299,MATCH(DATE($J$26,$K$26,E22),$B$10:$B$299,0),0),0)+MATCH(DATE($J$26,$K$26,E22),$B$10:$B$299,0)),"",INDEX($C$10:$C$299,MATCH(DATE($J$26,$K$26,E22),OFFSET($B$10:$B$299,MATCH(DATE($J$26,$K$26,E22),$B$10:$B$299,0),0),0)+MATCH(DATE($J$26,$K$26,E22),$B$10:$B$299,0)))</f>
        <v>Barcelona vs Numancia</v>
      </c>
      <c r="F24" s="21" t="str">
        <f t="shared" ref="F24:K24" ca="1" si="18">IF(ISERROR(MATCH(DATE($J$26,$K$26,F22),OFFSET($B$10:$B$299,MATCH(DATE($J$26,$K$26,F22),$B$10:$B$299,0),0),0)+MATCH(DATE($J$26,$K$26,F22),$B$10:$B$299,0)),"",INDEX($C$10:$C$299,MATCH(DATE($J$26,$K$26,F22),OFFSET($B$10:$B$299,MATCH(DATE($J$26,$K$26,F22),$B$10:$B$299,0),0),0)+MATCH(DATE($J$26,$K$26,F22),$B$10:$B$299,0)))</f>
        <v/>
      </c>
      <c r="G24" s="21" t="str">
        <f t="shared" ca="1" si="18"/>
        <v/>
      </c>
      <c r="H24" s="21" t="str">
        <f t="shared" ca="1" si="18"/>
        <v/>
      </c>
      <c r="I24" s="21" t="str">
        <f t="shared" ca="1" si="18"/>
        <v/>
      </c>
      <c r="J24" s="21" t="str">
        <f t="shared" ca="1" si="18"/>
        <v/>
      </c>
      <c r="K24" s="21" t="str">
        <f t="shared" ca="1" si="18"/>
        <v/>
      </c>
      <c r="L24" s="6"/>
    </row>
    <row r="25" spans="1:15" ht="17.100000000000001" customHeight="1">
      <c r="A25" s="12">
        <v>16</v>
      </c>
      <c r="B25" s="13">
        <v>39929</v>
      </c>
      <c r="C25" s="14" t="s">
        <v>40</v>
      </c>
      <c r="E25" s="21" t="str">
        <f ca="1">IF(ISERROR(MATCH(DATE($J$26,$K$26,E22),OFFSET($B$10:$B$299,MATCH(DATE($J$26,$K$26,E22),OFFSET($B$10:$B$299,MATCH(DATE($J$26,$K$26,E22),$B$10:$B$299,0),0),0)+MATCH(DATE($J$26,$K$26,E22),$B$10:$B$299,0),0),0)+MATCH(DATE($J$26,$K$26,E22),OFFSET($B$10:$B$299,MATCH(DATE($J$26,$K$26,E22),$B$10:$B$299,0),0),0)+MATCH(DATE($J$26,$K$26,E22),$B$10:$B$299,0)),"",INDEX($C$10:$C$299,MATCH(DATE($J$26,$K$26,E22),OFFSET($B$10:$B$299,MATCH(DATE($J$26,$K$26,E22),OFFSET($B$10:$B$299,MATCH(DATE($J$26,$K$26,E22),$B$10:$B$299,0),0),0)+MATCH(DATE($J$26,$K$26,E22),$B$10:$B$299,0),0),0)+MATCH(DATE($J$26,$K$26,E22),OFFSET($B$10:$B$299,MATCH(DATE($J$26,$K$26,E22),$B$10:$B$299,0),0),0)+MATCH(DATE($J$26,$K$26,E22),$B$10:$B$299,0)))</f>
        <v/>
      </c>
      <c r="F25" s="21" t="str">
        <f t="shared" ref="F25:K25" ca="1" si="19">IF(ISERROR(MATCH(DATE($J$26,$K$26,F22),OFFSET($B$10:$B$299,MATCH(DATE($J$26,$K$26,F22),OFFSET($B$10:$B$299,MATCH(DATE($J$26,$K$26,F22),$B$10:$B$299,0),0),0)+MATCH(DATE($J$26,$K$26,F22),$B$10:$B$299,0),0),0)+MATCH(DATE($J$26,$K$26,F22),OFFSET($B$10:$B$299,MATCH(DATE($J$26,$K$26,F22),$B$10:$B$299,0),0),0)+MATCH(DATE($J$26,$K$26,F22),$B$10:$B$299,0)),"",INDEX($C$10:$C$299,MATCH(DATE($J$26,$K$26,F22),OFFSET($B$10:$B$299,MATCH(DATE($J$26,$K$26,F22),OFFSET($B$10:$B$299,MATCH(DATE($J$26,$K$26,F22),$B$10:$B$299,0),0),0)+MATCH(DATE($J$26,$K$26,F22),$B$10:$B$299,0),0),0)+MATCH(DATE($J$26,$K$26,F22),OFFSET($B$10:$B$299,MATCH(DATE($J$26,$K$26,F22),$B$10:$B$299,0),0),0)+MATCH(DATE($J$26,$K$26,F22),$B$10:$B$299,0)))</f>
        <v/>
      </c>
      <c r="G25" s="21" t="str">
        <f t="shared" ca="1" si="19"/>
        <v/>
      </c>
      <c r="H25" s="21" t="str">
        <f t="shared" ca="1" si="19"/>
        <v/>
      </c>
      <c r="I25" s="21" t="str">
        <f t="shared" ca="1" si="19"/>
        <v/>
      </c>
      <c r="J25" s="21" t="str">
        <f t="shared" ca="1" si="19"/>
        <v/>
      </c>
      <c r="K25" s="21" t="str">
        <f t="shared" ca="1" si="19"/>
        <v/>
      </c>
      <c r="L25" s="6"/>
    </row>
    <row r="26" spans="1:15" ht="17.100000000000001" customHeight="1">
      <c r="A26" s="12">
        <v>17</v>
      </c>
      <c r="B26" s="13">
        <v>39936</v>
      </c>
      <c r="C26" s="14" t="s">
        <v>41</v>
      </c>
      <c r="E26" s="20" t="str">
        <f>IF(K22&lt;&gt;"",IF(DAY(EOMONTH(DATE($J$26,$K$26,1),0))=K22,"",K22+1),"")</f>
        <v/>
      </c>
      <c r="F26" s="20" t="str">
        <f>IF(E26&lt;&gt;"",IF(DAY(EOMONTH(DATE($J$26,$K$26,1),0))=E26,"",E26+1),"")</f>
        <v/>
      </c>
      <c r="G26" s="22"/>
      <c r="H26" s="22"/>
      <c r="I26" s="23"/>
      <c r="J26" s="24">
        <f>C7</f>
        <v>2009</v>
      </c>
      <c r="K26" s="24">
        <f>VLOOKUP(C5,M7:N18,2,FALSE)</f>
        <v>1</v>
      </c>
      <c r="L26" s="6"/>
    </row>
    <row r="27" spans="1:15" ht="17.100000000000001" customHeight="1">
      <c r="A27" s="12">
        <v>18</v>
      </c>
      <c r="B27" s="13">
        <v>39943</v>
      </c>
      <c r="C27" s="14" t="s">
        <v>42</v>
      </c>
      <c r="E27" s="21" t="str">
        <f>IF(ISERROR(MATCH(DATE($J$26,$K$26,E26),$B$10:$B$299,0)),"",INDEX($C$10:$C$299,MATCH(DATE($J$26,$K$26,E26),$B$10:$B$299,0)))</f>
        <v/>
      </c>
      <c r="F27" s="21" t="str">
        <f>IF(ISERROR(MATCH(DATE($J$26,$K$26,F26),$B$10:$B$299,0)),"",INDEX($C$10:$C$299,MATCH(DATE($J$26,$K$26,F26),$B$10:$B$299,0)))</f>
        <v/>
      </c>
      <c r="G27" s="21"/>
      <c r="H27" s="21"/>
      <c r="I27" s="21"/>
      <c r="J27" s="21"/>
      <c r="K27" s="21"/>
      <c r="L27" s="6"/>
    </row>
    <row r="28" spans="1:15" ht="17.100000000000001" customHeight="1">
      <c r="A28" s="12">
        <v>19</v>
      </c>
      <c r="B28" s="13">
        <v>39950</v>
      </c>
      <c r="C28" s="14" t="s">
        <v>43</v>
      </c>
      <c r="E28" s="21" t="str">
        <f ca="1">IF(ISERROR(MATCH(DATE($J$26,$K$26,E26),OFFSET($B$10:$B$299,MATCH(DATE($J$26,$K$26,E26),$B$10:$B$299,0),0),0)+MATCH(DATE($J$26,$K$26,E26),$B$10:$B$299,0)),"",INDEX($C$10:$C$299,MATCH(DATE($J$26,$K$26,E26),OFFSET($B$10:$B$299,MATCH(DATE($J$26,$K$26,E26),$B$10:$B$299,0),0),0)+MATCH(DATE($J$26,$K$26,E26),$B$10:$B$299,0)))</f>
        <v/>
      </c>
      <c r="F28" s="21" t="str">
        <f ca="1">IF(ISERROR(MATCH(DATE($J$26,$K$26,F26),OFFSET($B$10:$B$299,MATCH(DATE($J$26,$K$26,F26),$B$10:$B$299,0),0),0)+MATCH(DATE($J$26,$K$26,F26),$B$10:$B$299,0)),"",INDEX($C$10:$C$299,MATCH(DATE($J$26,$K$26,F26),OFFSET($B$10:$B$299,MATCH(DATE($J$26,$K$26,F26),$B$10:$B$299,0),0),0)+MATCH(DATE($J$26,$K$26,F26),$B$10:$B$299,0)))</f>
        <v/>
      </c>
      <c r="G28" s="21"/>
      <c r="H28" s="21"/>
      <c r="I28" s="21"/>
      <c r="J28" s="21"/>
      <c r="K28" s="21"/>
      <c r="L28" s="6"/>
    </row>
    <row r="29" spans="1:15" ht="17.100000000000001" customHeight="1">
      <c r="A29" s="12">
        <v>20</v>
      </c>
      <c r="B29" s="13">
        <v>39957</v>
      </c>
      <c r="C29" s="14" t="s">
        <v>44</v>
      </c>
      <c r="E29" s="25" t="str">
        <f ca="1">IF(ISERROR(MATCH(DATE($J$26,$K$26,E26),OFFSET($B$10:$B$299,MATCH(DATE($J$26,$K$26,E26),OFFSET($B$10:$B$299,MATCH(DATE($J$26,$K$26,E26),$B$10:$B$299,0),0),0)+MATCH(DATE($J$26,$K$26,E26),$B$10:$B$299,0),0),0)+MATCH(DATE($J$26,$K$26,E26),OFFSET($B$10:$B$299,MATCH(DATE($J$26,$K$26,E26),$B$10:$B$299,0),0),0)+MATCH(DATE($J$26,$K$26,E26),$B$10:$B$299,0)),"",INDEX($C$10:$C$299,MATCH(DATE($J$26,$K$26,E26),OFFSET($B$10:$B$299,MATCH(DATE($J$26,$K$26,E26),OFFSET($B$10:$B$299,MATCH(DATE($J$26,$K$26,E26),$B$10:$B$299,0),0),0)+MATCH(DATE($J$26,$K$26,E26),$B$10:$B$299,0),0),0)+MATCH(DATE($J$26,$K$26,E26),OFFSET($B$10:$B$299,MATCH(DATE($J$26,$K$26,E26),$B$10:$B$299,0),0),0)+MATCH(DATE($J$26,$K$26,E26),$B$10:$B$299,0)))</f>
        <v/>
      </c>
      <c r="F29" s="25" t="str">
        <f ca="1">IF(ISERROR(MATCH(DATE($J$26,$K$26,F26),OFFSET($B$10:$B$299,MATCH(DATE($J$26,$K$26,F26),OFFSET($B$10:$B$299,MATCH(DATE($J$26,$K$26,F26),$B$10:$B$299,0),0),0)+MATCH(DATE($J$26,$K$26,F26),$B$10:$B$299,0),0),0)+MATCH(DATE($J$26,$K$26,F26),OFFSET($B$10:$B$299,MATCH(DATE($J$26,$K$26,F26),$B$10:$B$299,0),0),0)+MATCH(DATE($J$26,$K$26,F26),$B$10:$B$299,0)),"",INDEX($C$10:$C$299,MATCH(DATE($J$26,$K$26,F26),OFFSET($B$10:$B$299,MATCH(DATE($J$26,$K$26,F26),OFFSET($B$10:$B$299,MATCH(DATE($J$26,$K$26,F26),$B$10:$B$299,0),0),0)+MATCH(DATE($J$26,$K$26,F26),$B$10:$B$299,0),0),0)+MATCH(DATE($J$26,$K$26,F26),OFFSET($B$10:$B$299,MATCH(DATE($J$26,$K$26,F26),$B$10:$B$299,0),0),0)+MATCH(DATE($J$26,$K$26,F26),$B$10:$B$299,0)))</f>
        <v/>
      </c>
      <c r="G29" s="25"/>
      <c r="H29" s="25"/>
      <c r="I29" s="25"/>
      <c r="J29" s="25"/>
      <c r="K29" s="25"/>
    </row>
    <row r="30" spans="1:15" ht="17.100000000000001" customHeight="1">
      <c r="A30" s="12">
        <v>21</v>
      </c>
      <c r="B30" s="13">
        <v>39964</v>
      </c>
      <c r="C30" s="14" t="s">
        <v>45</v>
      </c>
    </row>
    <row r="31" spans="1:15" ht="17.100000000000001" customHeight="1">
      <c r="A31" s="12">
        <v>22</v>
      </c>
      <c r="B31" s="13">
        <v>39823</v>
      </c>
      <c r="C31" s="14" t="s">
        <v>46</v>
      </c>
    </row>
    <row r="32" spans="1:15" ht="17.100000000000001" customHeight="1">
      <c r="A32" s="12">
        <v>23</v>
      </c>
      <c r="B32" s="13">
        <v>39830</v>
      </c>
      <c r="C32" s="14" t="s">
        <v>47</v>
      </c>
      <c r="E32" s="33" t="str">
        <f>CONCATENATE(UPPER(VLOOKUP(K56,$N$7:$O$18,2,FALSE))," ",J56)</f>
        <v>FEBRUARY 2009</v>
      </c>
      <c r="F32" s="33"/>
      <c r="G32" s="33"/>
      <c r="H32" s="33"/>
      <c r="I32" s="33"/>
      <c r="J32" s="33"/>
      <c r="K32" s="33"/>
    </row>
    <row r="33" spans="1:11" ht="17.100000000000001" customHeight="1">
      <c r="A33" s="12">
        <v>24</v>
      </c>
      <c r="B33" s="13">
        <v>39840</v>
      </c>
      <c r="C33" s="14" t="s">
        <v>48</v>
      </c>
      <c r="E33" s="33"/>
      <c r="F33" s="33"/>
      <c r="G33" s="33"/>
      <c r="H33" s="33"/>
      <c r="I33" s="33"/>
      <c r="J33" s="33"/>
      <c r="K33" s="33"/>
    </row>
    <row r="34" spans="1:11" ht="17.100000000000001" customHeight="1">
      <c r="A34" s="12">
        <v>25</v>
      </c>
      <c r="B34" s="13">
        <v>39844</v>
      </c>
      <c r="C34" s="14" t="s">
        <v>49</v>
      </c>
    </row>
    <row r="35" spans="1:11" ht="17.100000000000001" customHeight="1">
      <c r="A35" s="12">
        <v>26</v>
      </c>
      <c r="B35" s="13">
        <v>39851</v>
      </c>
      <c r="C35" s="14" t="s">
        <v>50</v>
      </c>
      <c r="E35" s="15" t="str">
        <f>E5</f>
        <v>Sunday</v>
      </c>
      <c r="F35" s="15" t="str">
        <f t="shared" ref="F35:K35" si="20">F5</f>
        <v>Monday</v>
      </c>
      <c r="G35" s="15" t="str">
        <f t="shared" si="20"/>
        <v>Tuesday</v>
      </c>
      <c r="H35" s="15" t="str">
        <f t="shared" si="20"/>
        <v>Wednesday</v>
      </c>
      <c r="I35" s="15" t="str">
        <f t="shared" si="20"/>
        <v>Thursday</v>
      </c>
      <c r="J35" s="15" t="str">
        <f t="shared" si="20"/>
        <v>Friday</v>
      </c>
      <c r="K35" s="15" t="str">
        <f t="shared" si="20"/>
        <v>Saturday</v>
      </c>
    </row>
    <row r="36" spans="1:11" ht="17.100000000000001" customHeight="1">
      <c r="A36" s="12">
        <v>27</v>
      </c>
      <c r="B36" s="13">
        <v>39865</v>
      </c>
      <c r="C36" s="14" t="s">
        <v>51</v>
      </c>
      <c r="E36" s="20">
        <f>IF(WEEKDAY(DATE($J$56,$K$56,1))=1,1,"")</f>
        <v>1</v>
      </c>
      <c r="F36" s="20">
        <f>IF(E36&lt;&gt;"",E36+1,IF(WEEKDAY(DATE($J$56,$K$56,1))=2,1,""))</f>
        <v>2</v>
      </c>
      <c r="G36" s="20">
        <f>IF(F36&lt;&gt;"",F36+1,IF(WEEKDAY(DATE($J$56,$K$56,1))=3,1,""))</f>
        <v>3</v>
      </c>
      <c r="H36" s="20">
        <f>IF(G36&lt;&gt;"",G36+1,IF(WEEKDAY(DATE($J$56,$K$56,1))=4,1,""))</f>
        <v>4</v>
      </c>
      <c r="I36" s="20">
        <f>IF(H36&lt;&gt;"",H36+1,IF(WEEKDAY(DATE($J$56,$K$56,1))=5,1,""))</f>
        <v>5</v>
      </c>
      <c r="J36" s="20">
        <f>IF(I36&lt;&gt;"",I36+1,IF(WEEKDAY(DATE($J$56,$K$56,1))=6,1,""))</f>
        <v>6</v>
      </c>
      <c r="K36" s="20">
        <f>IF(J36&lt;&gt;"",J36+1,IF(WEEKDAY(DATE($J$56,$K$56,1))=7,1,""))</f>
        <v>7</v>
      </c>
    </row>
    <row r="37" spans="1:11" ht="17.100000000000001" customHeight="1">
      <c r="A37" s="12">
        <v>28</v>
      </c>
      <c r="B37" s="13">
        <v>39872</v>
      </c>
      <c r="C37" s="14" t="s">
        <v>52</v>
      </c>
      <c r="E37" s="21" t="str">
        <f>IF(ISERROR(MATCH(DATE($J$56,$K$56,E36),$B$10:$B$299,0)),"",INDEX($C$10:$C$299,MATCH(DATE($J$56,$K$56,E36),$B$10:$B$299,0)))</f>
        <v>Lazio vs Milan</v>
      </c>
      <c r="F37" s="21" t="str">
        <f t="shared" ref="F37:K37" si="21">IF(ISERROR(MATCH(DATE($J$56,$K$56,F36),$B$10:$B$299,0)),"",INDEX($C$10:$C$299,MATCH(DATE($J$56,$K$56,F36),$B$10:$B$299,0)))</f>
        <v/>
      </c>
      <c r="G37" s="21" t="str">
        <f t="shared" si="21"/>
        <v/>
      </c>
      <c r="H37" s="21" t="str">
        <f t="shared" si="21"/>
        <v/>
      </c>
      <c r="I37" s="21" t="str">
        <f t="shared" si="21"/>
        <v/>
      </c>
      <c r="J37" s="21" t="str">
        <f t="shared" si="21"/>
        <v/>
      </c>
      <c r="K37" s="21" t="str">
        <f t="shared" si="21"/>
        <v>West Ham vs MU</v>
      </c>
    </row>
    <row r="38" spans="1:11" ht="17.100000000000001" customHeight="1">
      <c r="A38" s="12">
        <v>29</v>
      </c>
      <c r="B38" s="13">
        <v>39876</v>
      </c>
      <c r="C38" s="14" t="s">
        <v>53</v>
      </c>
      <c r="E38" s="21" t="str">
        <f ca="1">IF(ISERROR(MATCH(DATE($J$56,$K$56,E36),OFFSET($B$10:$B$299,MATCH(DATE($J$56,$K$56,E36),$B$10:$B$299,0),0),0)+MATCH(DATE($J$56,$K$56,E36),$B$10:$B$299,0)),"",INDEX($C$10:$C$299,MATCH(DATE($J$56,$K$56,E36),OFFSET($B$10:$B$299,MATCH(DATE($J$56,$K$56,E36),$B$10:$B$299,0),0),0)+MATCH(DATE($J$56,$K$56,E36),$B$10:$B$299,0)))</f>
        <v>Santander vs Barcelona</v>
      </c>
      <c r="F38" s="21" t="str">
        <f t="shared" ref="F38:K38" ca="1" si="22">IF(ISERROR(MATCH(DATE($J$56,$K$56,F36),OFFSET($B$10:$B$299,MATCH(DATE($J$56,$K$56,F36),$B$10:$B$299,0),0),0)+MATCH(DATE($J$56,$K$56,F36),$B$10:$B$299,0)),"",INDEX($C$10:$C$299,MATCH(DATE($J$56,$K$56,F36),OFFSET($B$10:$B$299,MATCH(DATE($J$56,$K$56,F36),$B$10:$B$299,0),0),0)+MATCH(DATE($J$56,$K$56,F36),$B$10:$B$299,0)))</f>
        <v/>
      </c>
      <c r="G38" s="21" t="str">
        <f t="shared" ca="1" si="22"/>
        <v/>
      </c>
      <c r="H38" s="21" t="str">
        <f t="shared" ca="1" si="22"/>
        <v/>
      </c>
      <c r="I38" s="21" t="str">
        <f t="shared" ca="1" si="22"/>
        <v/>
      </c>
      <c r="J38" s="21" t="str">
        <f t="shared" ca="1" si="22"/>
        <v/>
      </c>
      <c r="K38" s="21" t="str">
        <f t="shared" ca="1" si="22"/>
        <v/>
      </c>
    </row>
    <row r="39" spans="1:11" ht="17.100000000000001" customHeight="1">
      <c r="A39" s="12">
        <v>30</v>
      </c>
      <c r="B39" s="13">
        <v>39886</v>
      </c>
      <c r="C39" s="14" t="s">
        <v>54</v>
      </c>
      <c r="E39" s="25" t="str">
        <f ca="1">IF(ISERROR(MATCH(DATE($J$56,$K$56,E36),OFFSET($B$10:$B$299,MATCH(DATE($J$56,$K$56,E36),OFFSET($B$10:$B$299,MATCH(DATE($J$56,$K$56,E36),$B$10:$B$299,0),0),0)+MATCH(DATE($J$56,$K$56,E36),$B$10:$B$299,0),0),0)+MATCH(DATE($J$56,$K$56,E36),OFFSET($B$10:$B$299,MATCH(DATE($J$56,$K$56,E36),$B$10:$B$299,0),0),0)+MATCH(DATE($J$56,$K$56,E36),$B$10:$B$299,0)),"",INDEX($C$10:$C$299,MATCH(DATE($J$56,$K$56,E36),OFFSET($B$10:$B$299,MATCH(DATE($J$56,$K$56,E36),OFFSET($B$10:$B$299,MATCH(DATE($J$56,$K$56,E36),$B$10:$B$299,0),0),0)+MATCH(DATE($J$56,$K$56,E36),$B$10:$B$299,0),0),0)+MATCH(DATE($J$56,$K$56,E36),OFFSET($B$10:$B$299,MATCH(DATE($J$56,$K$56,E36),$B$10:$B$299,0),0),0)+MATCH(DATE($J$56,$K$56,E36),$B$10:$B$299,0)))</f>
        <v/>
      </c>
      <c r="F39" s="25" t="str">
        <f t="shared" ref="F39:K39" ca="1" si="23">IF(ISERROR(MATCH(DATE($J$56,$K$56,F36),OFFSET($B$10:$B$299,MATCH(DATE($J$56,$K$56,F36),OFFSET($B$10:$B$299,MATCH(DATE($J$56,$K$56,F36),$B$10:$B$299,0),0),0)+MATCH(DATE($J$56,$K$56,F36),$B$10:$B$299,0),0),0)+MATCH(DATE($J$56,$K$56,F36),OFFSET($B$10:$B$299,MATCH(DATE($J$56,$K$56,F36),$B$10:$B$299,0),0),0)+MATCH(DATE($J$56,$K$56,F36),$B$10:$B$299,0)),"",INDEX($C$10:$C$299,MATCH(DATE($J$56,$K$56,F36),OFFSET($B$10:$B$299,MATCH(DATE($J$56,$K$56,F36),OFFSET($B$10:$B$299,MATCH(DATE($J$56,$K$56,F36),$B$10:$B$299,0),0),0)+MATCH(DATE($J$56,$K$56,F36),$B$10:$B$299,0),0),0)+MATCH(DATE($J$56,$K$56,F36),OFFSET($B$10:$B$299,MATCH(DATE($J$56,$K$56,F36),$B$10:$B$299,0),0),0)+MATCH(DATE($J$56,$K$56,F36),$B$10:$B$299,0)))</f>
        <v/>
      </c>
      <c r="G39" s="25" t="str">
        <f t="shared" ca="1" si="23"/>
        <v/>
      </c>
      <c r="H39" s="25" t="str">
        <f t="shared" ca="1" si="23"/>
        <v/>
      </c>
      <c r="I39" s="25" t="str">
        <f t="shared" ca="1" si="23"/>
        <v/>
      </c>
      <c r="J39" s="25" t="str">
        <f t="shared" ca="1" si="23"/>
        <v/>
      </c>
      <c r="K39" s="25" t="str">
        <f t="shared" ca="1" si="23"/>
        <v/>
      </c>
    </row>
    <row r="40" spans="1:11" ht="17.100000000000001" customHeight="1">
      <c r="A40" s="12">
        <v>31</v>
      </c>
      <c r="B40" s="13">
        <v>39893</v>
      </c>
      <c r="C40" s="14" t="s">
        <v>55</v>
      </c>
      <c r="E40" s="20">
        <f>K36+1</f>
        <v>8</v>
      </c>
      <c r="F40" s="20">
        <f t="shared" ref="F40:K40" si="24">E40+1</f>
        <v>9</v>
      </c>
      <c r="G40" s="20">
        <f t="shared" si="24"/>
        <v>10</v>
      </c>
      <c r="H40" s="20">
        <f t="shared" si="24"/>
        <v>11</v>
      </c>
      <c r="I40" s="20">
        <f t="shared" si="24"/>
        <v>12</v>
      </c>
      <c r="J40" s="20">
        <f t="shared" si="24"/>
        <v>13</v>
      </c>
      <c r="K40" s="20">
        <f t="shared" si="24"/>
        <v>14</v>
      </c>
    </row>
    <row r="41" spans="1:11" ht="17.100000000000001" customHeight="1">
      <c r="A41" s="12">
        <v>32</v>
      </c>
      <c r="B41" s="13">
        <v>39907</v>
      </c>
      <c r="C41" s="14" t="s">
        <v>56</v>
      </c>
      <c r="E41" s="21" t="str">
        <f t="shared" ref="E41:K41" si="25">IF(ISERROR(MATCH(DATE($J$56,$K$56,E40),$B$10:$B$299,0)),"",INDEX($C$10:$C$299,MATCH(DATE($J$56,$K$56,E40),$B$10:$B$299,0)))</f>
        <v>Milan vs Reggina</v>
      </c>
      <c r="F41" s="21" t="str">
        <f t="shared" si="25"/>
        <v/>
      </c>
      <c r="G41" s="21" t="str">
        <f t="shared" si="25"/>
        <v/>
      </c>
      <c r="H41" s="21" t="str">
        <f t="shared" si="25"/>
        <v/>
      </c>
      <c r="I41" s="21" t="str">
        <f t="shared" si="25"/>
        <v/>
      </c>
      <c r="J41" s="21" t="str">
        <f t="shared" si="25"/>
        <v/>
      </c>
      <c r="K41" s="21" t="str">
        <f t="shared" si="25"/>
        <v/>
      </c>
    </row>
    <row r="42" spans="1:11" ht="17.100000000000001" customHeight="1">
      <c r="A42" s="12">
        <v>33</v>
      </c>
      <c r="B42" s="13">
        <v>39914</v>
      </c>
      <c r="C42" s="14" t="s">
        <v>57</v>
      </c>
      <c r="E42" s="21" t="str">
        <f ca="1">IF(ISERROR(MATCH(DATE($J$56,$K$56,E40),OFFSET($B$10:$B$299,MATCH(DATE($J$56,$K$56,E40),$B$10:$B$299,0),0),0)+MATCH(DATE($J$56,$K$56,E40),$B$10:$B$299,0)),"",INDEX($C$10:$C$299,MATCH(DATE($J$56,$K$56,E40),OFFSET($B$10:$B$299,MATCH(DATE($J$56,$K$56,E40),$B$10:$B$299,0),0),0)+MATCH(DATE($J$56,$K$56,E40),$B$10:$B$299,0)))</f>
        <v>Barcelona vs Sporting</v>
      </c>
      <c r="F42" s="21" t="str">
        <f t="shared" ref="F42:K42" ca="1" si="26">IF(ISERROR(MATCH(DATE($J$56,$K$56,F40),OFFSET($B$10:$B$299,MATCH(DATE($J$56,$K$56,F40),$B$10:$B$299,0),0),0)+MATCH(DATE($J$56,$K$56,F40),$B$10:$B$299,0)),"",INDEX($C$10:$C$299,MATCH(DATE($J$56,$K$56,F40),OFFSET($B$10:$B$299,MATCH(DATE($J$56,$K$56,F40),$B$10:$B$299,0),0),0)+MATCH(DATE($J$56,$K$56,F40),$B$10:$B$299,0)))</f>
        <v/>
      </c>
      <c r="G42" s="21" t="str">
        <f t="shared" ca="1" si="26"/>
        <v/>
      </c>
      <c r="H42" s="21" t="str">
        <f t="shared" ca="1" si="26"/>
        <v/>
      </c>
      <c r="I42" s="21" t="str">
        <f t="shared" ca="1" si="26"/>
        <v/>
      </c>
      <c r="J42" s="21" t="str">
        <f t="shared" ca="1" si="26"/>
        <v/>
      </c>
      <c r="K42" s="21" t="str">
        <f t="shared" ca="1" si="26"/>
        <v/>
      </c>
    </row>
    <row r="43" spans="1:11" ht="17.100000000000001" customHeight="1">
      <c r="A43" s="12">
        <v>34</v>
      </c>
      <c r="B43" s="13">
        <v>39921</v>
      </c>
      <c r="C43" s="14" t="s">
        <v>58</v>
      </c>
      <c r="E43" s="25" t="str">
        <f ca="1">IF(ISERROR(MATCH(DATE($J$56,$K$56,E40),OFFSET($B$10:$B$299,MATCH(DATE($J$56,$K$56,E40),OFFSET($B$10:$B$299,MATCH(DATE($J$56,$K$56,E40),$B$10:$B$299,0),0),0)+MATCH(DATE($J$56,$K$56,E40),$B$10:$B$299,0),0),0)+MATCH(DATE($J$56,$K$56,E40),OFFSET($B$10:$B$299,MATCH(DATE($J$56,$K$56,E40),$B$10:$B$299,0),0),0)+MATCH(DATE($J$56,$K$56,E40),$B$10:$B$299,0)),"",INDEX($C$10:$C$299,MATCH(DATE($J$56,$K$56,E40),OFFSET($B$10:$B$299,MATCH(DATE($J$56,$K$56,E40),OFFSET($B$10:$B$299,MATCH(DATE($J$56,$K$56,E40),$B$10:$B$299,0),0),0)+MATCH(DATE($J$56,$K$56,E40),$B$10:$B$299,0),0),0)+MATCH(DATE($J$56,$K$56,E40),OFFSET($B$10:$B$299,MATCH(DATE($J$56,$K$56,E40),$B$10:$B$299,0),0),0)+MATCH(DATE($J$56,$K$56,E40),$B$10:$B$299,0)))</f>
        <v/>
      </c>
      <c r="F43" s="25" t="str">
        <f t="shared" ref="F43:K43" ca="1" si="27">IF(ISERROR(MATCH(DATE($J$56,$K$56,F40),OFFSET($B$10:$B$299,MATCH(DATE($J$56,$K$56,F40),OFFSET($B$10:$B$299,MATCH(DATE($J$56,$K$56,F40),$B$10:$B$299,0),0),0)+MATCH(DATE($J$56,$K$56,F40),$B$10:$B$299,0),0),0)+MATCH(DATE($J$56,$K$56,F40),OFFSET($B$10:$B$299,MATCH(DATE($J$56,$K$56,F40),$B$10:$B$299,0),0),0)+MATCH(DATE($J$56,$K$56,F40),$B$10:$B$299,0)),"",INDEX($C$10:$C$299,MATCH(DATE($J$56,$K$56,F40),OFFSET($B$10:$B$299,MATCH(DATE($J$56,$K$56,F40),OFFSET($B$10:$B$299,MATCH(DATE($J$56,$K$56,F40),$B$10:$B$299,0),0),0)+MATCH(DATE($J$56,$K$56,F40),$B$10:$B$299,0),0),0)+MATCH(DATE($J$56,$K$56,F40),OFFSET($B$10:$B$299,MATCH(DATE($J$56,$K$56,F40),$B$10:$B$299,0),0),0)+MATCH(DATE($J$56,$K$56,F40),$B$10:$B$299,0)))</f>
        <v/>
      </c>
      <c r="G43" s="25" t="str">
        <f t="shared" ca="1" si="27"/>
        <v/>
      </c>
      <c r="H43" s="25" t="str">
        <f t="shared" ca="1" si="27"/>
        <v/>
      </c>
      <c r="I43" s="25" t="str">
        <f t="shared" ca="1" si="27"/>
        <v/>
      </c>
      <c r="J43" s="25" t="str">
        <f t="shared" ca="1" si="27"/>
        <v/>
      </c>
      <c r="K43" s="25" t="str">
        <f t="shared" ca="1" si="27"/>
        <v/>
      </c>
    </row>
    <row r="44" spans="1:11" ht="17.100000000000001" customHeight="1">
      <c r="A44" s="12">
        <v>35</v>
      </c>
      <c r="B44" s="13">
        <v>39928</v>
      </c>
      <c r="C44" s="14" t="s">
        <v>59</v>
      </c>
      <c r="E44" s="20">
        <f>K40+1</f>
        <v>15</v>
      </c>
      <c r="F44" s="20">
        <f t="shared" ref="F44:K44" si="28">E44+1</f>
        <v>16</v>
      </c>
      <c r="G44" s="20">
        <f t="shared" si="28"/>
        <v>17</v>
      </c>
      <c r="H44" s="20">
        <f t="shared" si="28"/>
        <v>18</v>
      </c>
      <c r="I44" s="20">
        <f t="shared" si="28"/>
        <v>19</v>
      </c>
      <c r="J44" s="20">
        <f t="shared" si="28"/>
        <v>20</v>
      </c>
      <c r="K44" s="20">
        <f t="shared" si="28"/>
        <v>21</v>
      </c>
    </row>
    <row r="45" spans="1:11" ht="17.100000000000001" customHeight="1">
      <c r="A45" s="12">
        <v>36</v>
      </c>
      <c r="B45" s="13">
        <v>39935</v>
      </c>
      <c r="C45" s="14" t="s">
        <v>60</v>
      </c>
      <c r="E45" s="21" t="str">
        <f t="shared" ref="E45:K45" si="29">IF(ISERROR(MATCH(DATE($J$56,$K$56,E44),$B$10:$B$299,0)),"",INDEX($C$10:$C$299,MATCH(DATE($J$56,$K$56,E44),$B$10:$B$299,0)))</f>
        <v>Inter vs Milan</v>
      </c>
      <c r="F45" s="21" t="str">
        <f t="shared" si="29"/>
        <v/>
      </c>
      <c r="G45" s="21" t="str">
        <f t="shared" si="29"/>
        <v/>
      </c>
      <c r="H45" s="21" t="str">
        <f t="shared" si="29"/>
        <v/>
      </c>
      <c r="I45" s="21" t="str">
        <f t="shared" si="29"/>
        <v/>
      </c>
      <c r="J45" s="21" t="str">
        <f t="shared" si="29"/>
        <v/>
      </c>
      <c r="K45" s="21" t="str">
        <f t="shared" si="29"/>
        <v>MU vs Blackburn Rovers</v>
      </c>
    </row>
    <row r="46" spans="1:11" ht="17.100000000000001" customHeight="1">
      <c r="A46" s="12">
        <v>37</v>
      </c>
      <c r="B46" s="13">
        <v>39942</v>
      </c>
      <c r="C46" s="14" t="s">
        <v>61</v>
      </c>
      <c r="E46" s="21" t="str">
        <f ca="1">IF(ISERROR(MATCH(DATE($J$56,$K$56,E44),OFFSET($B$10:$B$299,MATCH(DATE($J$56,$K$56,E44),$B$10:$B$299,0),0),0)+MATCH(DATE($J$56,$K$56,E44),$B$10:$B$299,0)),"",INDEX($C$10:$C$299,MATCH(DATE($J$56,$K$56,E44),OFFSET($B$10:$B$299,MATCH(DATE($J$56,$K$56,E44),$B$10:$B$299,0),0),0)+MATCH(DATE($J$56,$K$56,E44),$B$10:$B$299,0)))</f>
        <v>Real Betis vs Barcelona</v>
      </c>
      <c r="F46" s="21" t="str">
        <f t="shared" ref="F46:K46" ca="1" si="30">IF(ISERROR(MATCH(DATE($J$56,$K$56,F44),OFFSET($B$10:$B$299,MATCH(DATE($J$56,$K$56,F44),$B$10:$B$299,0),0),0)+MATCH(DATE($J$56,$K$56,F44),$B$10:$B$299,0)),"",INDEX($C$10:$C$299,MATCH(DATE($J$56,$K$56,F44),OFFSET($B$10:$B$299,MATCH(DATE($J$56,$K$56,F44),$B$10:$B$299,0),0),0)+MATCH(DATE($J$56,$K$56,F44),$B$10:$B$299,0)))</f>
        <v/>
      </c>
      <c r="G46" s="21" t="str">
        <f t="shared" ca="1" si="30"/>
        <v/>
      </c>
      <c r="H46" s="21" t="str">
        <f t="shared" ca="1" si="30"/>
        <v/>
      </c>
      <c r="I46" s="21" t="str">
        <f t="shared" ca="1" si="30"/>
        <v/>
      </c>
      <c r="J46" s="21" t="str">
        <f t="shared" ca="1" si="30"/>
        <v/>
      </c>
      <c r="K46" s="21" t="str">
        <f t="shared" ca="1" si="30"/>
        <v/>
      </c>
    </row>
    <row r="47" spans="1:11" ht="17.100000000000001" customHeight="1">
      <c r="A47" s="12">
        <v>38</v>
      </c>
      <c r="B47" s="13">
        <v>39949</v>
      </c>
      <c r="C47" s="14" t="s">
        <v>62</v>
      </c>
      <c r="E47" s="25" t="str">
        <f ca="1">IF(ISERROR(MATCH(DATE($J$56,$K$56,E44),OFFSET($B$10:$B$299,MATCH(DATE($J$56,$K$56,E44),OFFSET($B$10:$B$299,MATCH(DATE($J$56,$K$56,E44),$B$10:$B$299,0),0),0)+MATCH(DATE($J$56,$K$56,E44),$B$10:$B$299,0),0),0)+MATCH(DATE($J$56,$K$56,E44),OFFSET($B$10:$B$299,MATCH(DATE($J$56,$K$56,E44),$B$10:$B$299,0),0),0)+MATCH(DATE($J$56,$K$56,E44),$B$10:$B$299,0)),"",INDEX($C$10:$C$299,MATCH(DATE($J$56,$K$56,E44),OFFSET($B$10:$B$299,MATCH(DATE($J$56,$K$56,E44),OFFSET($B$10:$B$299,MATCH(DATE($J$56,$K$56,E44),$B$10:$B$299,0),0),0)+MATCH(DATE($J$56,$K$56,E44),$B$10:$B$299,0),0),0)+MATCH(DATE($J$56,$K$56,E44),OFFSET($B$10:$B$299,MATCH(DATE($J$56,$K$56,E44),$B$10:$B$299,0),0),0)+MATCH(DATE($J$56,$K$56,E44),$B$10:$B$299,0)))</f>
        <v/>
      </c>
      <c r="F47" s="25" t="str">
        <f t="shared" ref="F47:K47" ca="1" si="31">IF(ISERROR(MATCH(DATE($J$56,$K$56,F44),OFFSET($B$10:$B$299,MATCH(DATE($J$56,$K$56,F44),OFFSET($B$10:$B$299,MATCH(DATE($J$56,$K$56,F44),$B$10:$B$299,0),0),0)+MATCH(DATE($J$56,$K$56,F44),$B$10:$B$299,0),0),0)+MATCH(DATE($J$56,$K$56,F44),OFFSET($B$10:$B$299,MATCH(DATE($J$56,$K$56,F44),$B$10:$B$299,0),0),0)+MATCH(DATE($J$56,$K$56,F44),$B$10:$B$299,0)),"",INDEX($C$10:$C$299,MATCH(DATE($J$56,$K$56,F44),OFFSET($B$10:$B$299,MATCH(DATE($J$56,$K$56,F44),OFFSET($B$10:$B$299,MATCH(DATE($J$56,$K$56,F44),$B$10:$B$299,0),0),0)+MATCH(DATE($J$56,$K$56,F44),$B$10:$B$299,0),0),0)+MATCH(DATE($J$56,$K$56,F44),OFFSET($B$10:$B$299,MATCH(DATE($J$56,$K$56,F44),$B$10:$B$299,0),0),0)+MATCH(DATE($J$56,$K$56,F44),$B$10:$B$299,0)))</f>
        <v/>
      </c>
      <c r="G47" s="25" t="str">
        <f t="shared" ca="1" si="31"/>
        <v/>
      </c>
      <c r="H47" s="25" t="str">
        <f t="shared" ca="1" si="31"/>
        <v/>
      </c>
      <c r="I47" s="25" t="str">
        <f t="shared" ca="1" si="31"/>
        <v/>
      </c>
      <c r="J47" s="25" t="str">
        <f t="shared" ca="1" si="31"/>
        <v/>
      </c>
      <c r="K47" s="25" t="str">
        <f t="shared" ca="1" si="31"/>
        <v/>
      </c>
    </row>
    <row r="48" spans="1:11" ht="17.100000000000001" customHeight="1">
      <c r="A48" s="12">
        <v>39</v>
      </c>
      <c r="B48" s="13">
        <v>39957</v>
      </c>
      <c r="C48" s="14" t="s">
        <v>63</v>
      </c>
      <c r="E48" s="20">
        <f>K44+1</f>
        <v>22</v>
      </c>
      <c r="F48" s="20">
        <f t="shared" ref="F48:K48" si="32">E48+1</f>
        <v>23</v>
      </c>
      <c r="G48" s="20">
        <f t="shared" si="32"/>
        <v>24</v>
      </c>
      <c r="H48" s="20">
        <f t="shared" si="32"/>
        <v>25</v>
      </c>
      <c r="I48" s="20">
        <f t="shared" si="32"/>
        <v>26</v>
      </c>
      <c r="J48" s="20">
        <f t="shared" si="32"/>
        <v>27</v>
      </c>
      <c r="K48" s="20">
        <f t="shared" si="32"/>
        <v>28</v>
      </c>
    </row>
    <row r="49" spans="1:11" ht="17.100000000000001" customHeight="1">
      <c r="A49" s="12">
        <v>40</v>
      </c>
      <c r="B49" s="16">
        <v>39817</v>
      </c>
      <c r="C49" s="14" t="s">
        <v>64</v>
      </c>
      <c r="E49" s="21" t="str">
        <f t="shared" ref="E49:K49" si="33">IF(ISERROR(MATCH(DATE($J$56,$K$56,E48),$B$10:$B$299,0)),"",INDEX($C$10:$C$299,MATCH(DATE($J$56,$K$56,E48),$B$10:$B$299,0)))</f>
        <v>Milan vs Cagliari</v>
      </c>
      <c r="F49" s="21" t="str">
        <f t="shared" si="33"/>
        <v/>
      </c>
      <c r="G49" s="21" t="str">
        <f t="shared" si="33"/>
        <v/>
      </c>
      <c r="H49" s="21" t="str">
        <f t="shared" si="33"/>
        <v/>
      </c>
      <c r="I49" s="21" t="str">
        <f t="shared" si="33"/>
        <v/>
      </c>
      <c r="J49" s="21" t="str">
        <f t="shared" si="33"/>
        <v/>
      </c>
      <c r="K49" s="21" t="str">
        <f t="shared" si="33"/>
        <v>MU vs Portsmouth</v>
      </c>
    </row>
    <row r="50" spans="1:11" ht="17.100000000000001" customHeight="1">
      <c r="A50" s="12">
        <v>41</v>
      </c>
      <c r="B50" s="16">
        <v>39824</v>
      </c>
      <c r="C50" s="14" t="s">
        <v>65</v>
      </c>
      <c r="E50" s="21" t="str">
        <f ca="1">IF(ISERROR(MATCH(DATE($J$56,$K$56,E48),OFFSET($B$10:$B$299,MATCH(DATE($J$56,$K$56,E48),$B$10:$B$299,0),0),0)+MATCH(DATE($J$56,$K$56,E48),$B$10:$B$299,0)),"",INDEX($C$10:$C$299,MATCH(DATE($J$56,$K$56,E48),OFFSET($B$10:$B$299,MATCH(DATE($J$56,$K$56,E48),$B$10:$B$299,0),0),0)+MATCH(DATE($J$56,$K$56,E48),$B$10:$B$299,0)))</f>
        <v>Barcelona vs Espanyol</v>
      </c>
      <c r="F50" s="21" t="str">
        <f t="shared" ref="F50:K50" ca="1" si="34">IF(ISERROR(MATCH(DATE($J$56,$K$56,F48),OFFSET($B$10:$B$299,MATCH(DATE($J$56,$K$56,F48),$B$10:$B$299,0),0),0)+MATCH(DATE($J$56,$K$56,F48),$B$10:$B$299,0)),"",INDEX($C$10:$C$299,MATCH(DATE($J$56,$K$56,F48),OFFSET($B$10:$B$299,MATCH(DATE($J$56,$K$56,F48),$B$10:$B$299,0),0),0)+MATCH(DATE($J$56,$K$56,F48),$B$10:$B$299,0)))</f>
        <v/>
      </c>
      <c r="G50" s="21" t="str">
        <f t="shared" ca="1" si="34"/>
        <v/>
      </c>
      <c r="H50" s="21" t="str">
        <f t="shared" ca="1" si="34"/>
        <v/>
      </c>
      <c r="I50" s="21" t="str">
        <f t="shared" ca="1" si="34"/>
        <v/>
      </c>
      <c r="J50" s="21" t="str">
        <f t="shared" ca="1" si="34"/>
        <v/>
      </c>
      <c r="K50" s="21" t="str">
        <f t="shared" ca="1" si="34"/>
        <v/>
      </c>
    </row>
    <row r="51" spans="1:11" ht="17.100000000000001" customHeight="1">
      <c r="A51" s="12">
        <v>42</v>
      </c>
      <c r="B51" s="16">
        <v>39831</v>
      </c>
      <c r="C51" s="14" t="s">
        <v>66</v>
      </c>
      <c r="E51" s="25" t="str">
        <f ca="1">IF(ISERROR(MATCH(DATE($J$56,$K$56,E48),OFFSET($B$10:$B$299,MATCH(DATE($J$56,$K$56,E48),OFFSET($B$10:$B$299,MATCH(DATE($J$56,$K$56,E48),$B$10:$B$299,0),0),0)+MATCH(DATE($J$56,$K$56,E48),$B$10:$B$299,0),0),0)+MATCH(DATE($J$56,$K$56,E48),OFFSET($B$10:$B$299,MATCH(DATE($J$56,$K$56,E48),$B$10:$B$299,0),0),0)+MATCH(DATE($J$56,$K$56,E48),$B$10:$B$299,0)),"",INDEX($C$10:$C$299,MATCH(DATE($J$56,$K$56,E48),OFFSET($B$10:$B$299,MATCH(DATE($J$56,$K$56,E48),OFFSET($B$10:$B$299,MATCH(DATE($J$56,$K$56,E48),$B$10:$B$299,0),0),0)+MATCH(DATE($J$56,$K$56,E48),$B$10:$B$299,0),0),0)+MATCH(DATE($J$56,$K$56,E48),OFFSET($B$10:$B$299,MATCH(DATE($J$56,$K$56,E48),$B$10:$B$299,0),0),0)+MATCH(DATE($J$56,$K$56,E48),$B$10:$B$299,0)))</f>
        <v/>
      </c>
      <c r="F51" s="25" t="str">
        <f t="shared" ref="F51:K51" ca="1" si="35">IF(ISERROR(MATCH(DATE($J$56,$K$56,F48),OFFSET($B$10:$B$299,MATCH(DATE($J$56,$K$56,F48),OFFSET($B$10:$B$299,MATCH(DATE($J$56,$K$56,F48),$B$10:$B$299,0),0),0)+MATCH(DATE($J$56,$K$56,F48),$B$10:$B$299,0),0),0)+MATCH(DATE($J$56,$K$56,F48),OFFSET($B$10:$B$299,MATCH(DATE($J$56,$K$56,F48),$B$10:$B$299,0),0),0)+MATCH(DATE($J$56,$K$56,F48),$B$10:$B$299,0)),"",INDEX($C$10:$C$299,MATCH(DATE($J$56,$K$56,F48),OFFSET($B$10:$B$299,MATCH(DATE($J$56,$K$56,F48),OFFSET($B$10:$B$299,MATCH(DATE($J$56,$K$56,F48),$B$10:$B$299,0),0),0)+MATCH(DATE($J$56,$K$56,F48),$B$10:$B$299,0),0),0)+MATCH(DATE($J$56,$K$56,F48),OFFSET($B$10:$B$299,MATCH(DATE($J$56,$K$56,F48),$B$10:$B$299,0),0),0)+MATCH(DATE($J$56,$K$56,F48),$B$10:$B$299,0)))</f>
        <v/>
      </c>
      <c r="G51" s="25" t="str">
        <f t="shared" ca="1" si="35"/>
        <v/>
      </c>
      <c r="H51" s="25" t="str">
        <f t="shared" ca="1" si="35"/>
        <v/>
      </c>
      <c r="I51" s="25" t="str">
        <f t="shared" ca="1" si="35"/>
        <v/>
      </c>
      <c r="J51" s="25" t="str">
        <f t="shared" ca="1" si="35"/>
        <v/>
      </c>
      <c r="K51" s="25" t="str">
        <f t="shared" ca="1" si="35"/>
        <v/>
      </c>
    </row>
    <row r="52" spans="1:11" ht="17.100000000000001" customHeight="1">
      <c r="A52" s="12">
        <v>43</v>
      </c>
      <c r="B52" s="16">
        <v>39838</v>
      </c>
      <c r="C52" s="14" t="s">
        <v>67</v>
      </c>
      <c r="E52" s="20" t="str">
        <f>IF(K48&lt;&gt;"",IF(DAY(EOMONTH(DATE($J$56,$K$56,1),0))=K48,"",K48+1),"")</f>
        <v/>
      </c>
      <c r="F52" s="20" t="str">
        <f t="shared" ref="F52:K52" si="36">IF(E52&lt;&gt;"",IF(DAY(EOMONTH(DATE($J$56,$K$56,1),0))=E52,"",E52+1),"")</f>
        <v/>
      </c>
      <c r="G52" s="20" t="str">
        <f t="shared" si="36"/>
        <v/>
      </c>
      <c r="H52" s="20" t="str">
        <f t="shared" si="36"/>
        <v/>
      </c>
      <c r="I52" s="20" t="str">
        <f t="shared" si="36"/>
        <v/>
      </c>
      <c r="J52" s="20" t="str">
        <f t="shared" si="36"/>
        <v/>
      </c>
      <c r="K52" s="20" t="str">
        <f t="shared" si="36"/>
        <v/>
      </c>
    </row>
    <row r="53" spans="1:11" ht="17.100000000000001" customHeight="1">
      <c r="A53" s="12">
        <v>44</v>
      </c>
      <c r="B53" s="16">
        <v>39845</v>
      </c>
      <c r="C53" s="14" t="s">
        <v>68</v>
      </c>
      <c r="E53" s="21" t="str">
        <f t="shared" ref="E53:K53" si="37">IF(ISERROR(MATCH(DATE($J$56,$K$56,E52),$B$10:$B$299,0)),"",INDEX($C$10:$C$299,MATCH(DATE($J$56,$K$56,E52),$B$10:$B$299,0)))</f>
        <v/>
      </c>
      <c r="F53" s="21" t="str">
        <f t="shared" si="37"/>
        <v/>
      </c>
      <c r="G53" s="21" t="str">
        <f t="shared" si="37"/>
        <v/>
      </c>
      <c r="H53" s="21" t="str">
        <f t="shared" si="37"/>
        <v/>
      </c>
      <c r="I53" s="21" t="str">
        <f t="shared" si="37"/>
        <v/>
      </c>
      <c r="J53" s="21" t="str">
        <f t="shared" si="37"/>
        <v/>
      </c>
      <c r="K53" s="21" t="str">
        <f t="shared" si="37"/>
        <v/>
      </c>
    </row>
    <row r="54" spans="1:11" ht="17.100000000000001" customHeight="1">
      <c r="A54" s="12">
        <v>45</v>
      </c>
      <c r="B54" s="16">
        <v>39852</v>
      </c>
      <c r="C54" s="14" t="s">
        <v>69</v>
      </c>
      <c r="E54" s="21" t="str">
        <f ca="1">IF(ISERROR(MATCH(DATE($J$56,$K$56,E52),OFFSET($B$10:$B$299,MATCH(DATE($J$56,$K$56,E52),$B$10:$B$299,0),0),0)+MATCH(DATE($J$56,$K$56,E52),$B$10:$B$299,0)),"",INDEX($C$10:$C$299,MATCH(DATE($J$56,$K$56,E52),OFFSET($B$10:$B$299,MATCH(DATE($J$56,$K$56,E52),$B$10:$B$299,0),0),0)+MATCH(DATE($J$56,$K$56,E52),$B$10:$B$299,0)))</f>
        <v/>
      </c>
      <c r="F54" s="21" t="str">
        <f t="shared" ref="F54:K54" ca="1" si="38">IF(ISERROR(MATCH(DATE($J$56,$K$56,F52),OFFSET($B$10:$B$299,MATCH(DATE($J$56,$K$56,F52),$B$10:$B$299,0),0),0)+MATCH(DATE($J$56,$K$56,F52),$B$10:$B$299,0)),"",INDEX($C$10:$C$299,MATCH(DATE($J$56,$K$56,F52),OFFSET($B$10:$B$299,MATCH(DATE($J$56,$K$56,F52),$B$10:$B$299,0),0),0)+MATCH(DATE($J$56,$K$56,F52),$B$10:$B$299,0)))</f>
        <v/>
      </c>
      <c r="G54" s="21" t="str">
        <f t="shared" ca="1" si="38"/>
        <v/>
      </c>
      <c r="H54" s="21" t="str">
        <f t="shared" ca="1" si="38"/>
        <v/>
      </c>
      <c r="I54" s="21" t="str">
        <f t="shared" ca="1" si="38"/>
        <v/>
      </c>
      <c r="J54" s="21" t="str">
        <f t="shared" ca="1" si="38"/>
        <v/>
      </c>
      <c r="K54" s="21" t="str">
        <f t="shared" ca="1" si="38"/>
        <v/>
      </c>
    </row>
    <row r="55" spans="1:11" ht="17.100000000000001" customHeight="1">
      <c r="A55" s="12">
        <v>46</v>
      </c>
      <c r="B55" s="16">
        <v>39859</v>
      </c>
      <c r="C55" s="14" t="s">
        <v>70</v>
      </c>
      <c r="E55" s="25" t="str">
        <f ca="1">IF(ISERROR(MATCH(DATE($J$56,$K$56,E52),OFFSET($B$10:$B$299,MATCH(DATE($J$56,$K$56,E52),OFFSET($B$10:$B$299,MATCH(DATE($J$56,$K$56,E52),$B$10:$B$299,0),0),0)+MATCH(DATE($J$56,$K$56,E52),$B$10:$B$299,0),0),0)+MATCH(DATE($J$56,$K$56,E52),OFFSET($B$10:$B$299,MATCH(DATE($J$56,$K$56,E52),$B$10:$B$299,0),0),0)+MATCH(DATE($J$56,$K$56,E52),$B$10:$B$299,0)),"",INDEX($C$10:$C$299,MATCH(DATE($J$56,$K$56,E52),OFFSET($B$10:$B$299,MATCH(DATE($J$56,$K$56,E52),OFFSET($B$10:$B$299,MATCH(DATE($J$56,$K$56,E52),$B$10:$B$299,0),0),0)+MATCH(DATE($J$56,$K$56,E52),$B$10:$B$299,0),0),0)+MATCH(DATE($J$56,$K$56,E52),OFFSET($B$10:$B$299,MATCH(DATE($J$56,$K$56,E52),$B$10:$B$299,0),0),0)+MATCH(DATE($J$56,$K$56,E52),$B$10:$B$299,0)))</f>
        <v/>
      </c>
      <c r="F55" s="25" t="str">
        <f t="shared" ref="F55:K55" ca="1" si="39">IF(ISERROR(MATCH(DATE($J$56,$K$56,F52),OFFSET($B$10:$B$299,MATCH(DATE($J$56,$K$56,F52),OFFSET($B$10:$B$299,MATCH(DATE($J$56,$K$56,F52),$B$10:$B$299,0),0),0)+MATCH(DATE($J$56,$K$56,F52),$B$10:$B$299,0),0),0)+MATCH(DATE($J$56,$K$56,F52),OFFSET($B$10:$B$299,MATCH(DATE($J$56,$K$56,F52),$B$10:$B$299,0),0),0)+MATCH(DATE($J$56,$K$56,F52),$B$10:$B$299,0)),"",INDEX($C$10:$C$299,MATCH(DATE($J$56,$K$56,F52),OFFSET($B$10:$B$299,MATCH(DATE($J$56,$K$56,F52),OFFSET($B$10:$B$299,MATCH(DATE($J$56,$K$56,F52),$B$10:$B$299,0),0),0)+MATCH(DATE($J$56,$K$56,F52),$B$10:$B$299,0),0),0)+MATCH(DATE($J$56,$K$56,F52),OFFSET($B$10:$B$299,MATCH(DATE($J$56,$K$56,F52),$B$10:$B$299,0),0),0)+MATCH(DATE($J$56,$K$56,F52),$B$10:$B$299,0)))</f>
        <v/>
      </c>
      <c r="G55" s="25" t="str">
        <f t="shared" ca="1" si="39"/>
        <v/>
      </c>
      <c r="H55" s="25" t="str">
        <f t="shared" ca="1" si="39"/>
        <v/>
      </c>
      <c r="I55" s="25" t="str">
        <f t="shared" ca="1" si="39"/>
        <v/>
      </c>
      <c r="J55" s="25" t="str">
        <f t="shared" ca="1" si="39"/>
        <v/>
      </c>
      <c r="K55" s="25" t="str">
        <f t="shared" ca="1" si="39"/>
        <v/>
      </c>
    </row>
    <row r="56" spans="1:11" ht="17.100000000000001" customHeight="1">
      <c r="A56" s="12">
        <v>47</v>
      </c>
      <c r="B56" s="16">
        <v>39866</v>
      </c>
      <c r="C56" s="14" t="s">
        <v>71</v>
      </c>
      <c r="E56" s="20" t="str">
        <f>IF(K52&lt;&gt;"",IF(DAY(EOMONTH(DATE($J$56,$K$56,1),0))=K52,"",K52+1),"")</f>
        <v/>
      </c>
      <c r="F56" s="20" t="str">
        <f>IF(E56&lt;&gt;"",IF(DAY(EOMONTH(DATE($J$56,$K$26,1),0))=E56,"",E56+1),"")</f>
        <v/>
      </c>
      <c r="G56" s="21"/>
      <c r="H56" s="21"/>
      <c r="I56" s="26"/>
      <c r="J56" s="27">
        <f>IF(K56=1,J26+1,J26)</f>
        <v>2009</v>
      </c>
      <c r="K56" s="27">
        <f>IF(K26=12,1,K26+1)</f>
        <v>2</v>
      </c>
    </row>
    <row r="57" spans="1:11" ht="17.100000000000001" customHeight="1">
      <c r="A57" s="12">
        <v>48</v>
      </c>
      <c r="B57" s="16">
        <v>39873</v>
      </c>
      <c r="C57" s="14" t="s">
        <v>72</v>
      </c>
      <c r="E57" s="21" t="str">
        <f>IF(ISERROR(MATCH(DATE($J$56,$K$56,E56),$B$10:$B$299,0)),"",INDEX($C$10:$C$299,MATCH(DATE($J$56,$K$56,E56),$B$10:$B$299,0)))</f>
        <v/>
      </c>
      <c r="F57" s="21" t="str">
        <f>IF(ISERROR(MATCH(DATE($J$56,$K$56,F56),$B$10:$B$299,0)),"",INDEX($C$10:$C$299,MATCH(DATE($J$56,$K$56,F56),$B$10:$B$299,0)))</f>
        <v/>
      </c>
      <c r="G57" s="21"/>
      <c r="H57" s="21"/>
      <c r="I57" s="21"/>
      <c r="J57" s="21"/>
      <c r="K57" s="21"/>
    </row>
    <row r="58" spans="1:11" ht="17.100000000000001" customHeight="1">
      <c r="A58" s="12">
        <v>49</v>
      </c>
      <c r="B58" s="16">
        <v>39880</v>
      </c>
      <c r="C58" s="14" t="s">
        <v>73</v>
      </c>
      <c r="E58" s="21" t="str">
        <f ca="1">IF(ISERROR(MATCH(DATE($J$56,$K$56,E56),OFFSET($B$10:$B$299,MATCH(DATE($J$56,$K$56,E56),$B$10:$B$299,0),0),0)+MATCH(DATE($J$56,$K$56,E56),$B$10:$B$299,0)),"",INDEX($C$10:$C$299,MATCH(DATE($J$56,$K$56,E56),OFFSET($B$10:$B$299,MATCH(DATE($J$56,$K$56,E56),$B$10:$B$299,0),0),0)+MATCH(DATE($J$56,$K$56,E56),$B$10:$B$299,0)))</f>
        <v/>
      </c>
      <c r="F58" s="21" t="str">
        <f ca="1">IF(ISERROR(MATCH(DATE($J$56,$K$56,F56),OFFSET($B$10:$B$299,MATCH(DATE($J$56,$K$56,F56),$B$10:$B$299,0),0),0)+MATCH(DATE($J$56,$K$56,F56),$B$10:$B$299,0)),"",INDEX($C$10:$C$299,MATCH(DATE($J$56,$K$56,F56),OFFSET($B$10:$B$299,MATCH(DATE($J$56,$K$56,F56),$B$10:$B$299,0),0),0)+MATCH(DATE($J$56,$K$56,F56),$B$10:$B$299,0)))</f>
        <v/>
      </c>
      <c r="G58" s="21"/>
      <c r="H58" s="21"/>
      <c r="I58" s="21"/>
      <c r="J58" s="21"/>
      <c r="K58" s="21"/>
    </row>
    <row r="59" spans="1:11" ht="17.100000000000001" customHeight="1">
      <c r="A59" s="12">
        <v>50</v>
      </c>
      <c r="B59" s="16">
        <v>39887</v>
      </c>
      <c r="C59" s="14" t="s">
        <v>74</v>
      </c>
      <c r="E59" s="25" t="str">
        <f ca="1">IF(ISERROR(MATCH(DATE($J$56,$K$56,E56),OFFSET($B$10:$B$299,MATCH(DATE($J$56,$K$56,E56),OFFSET($B$10:$B$299,MATCH(DATE($J$56,$K$56,E56),$B$10:$B$299,0),0),0)+MATCH(DATE($J$56,$K$56,E56),$B$10:$B$299,0),0),0)+MATCH(DATE($J$56,$K$56,E56),OFFSET($B$10:$B$299,MATCH(DATE($J$56,$K$56,E56),$B$10:$B$299,0),0),0)+MATCH(DATE($J$56,$K$56,E56),$B$10:$B$299,0)),"",INDEX($C$10:$C$299,MATCH(DATE($J$56,$K$56,E56),OFFSET($B$10:$B$299,MATCH(DATE($J$56,$K$56,E56),OFFSET($B$10:$B$299,MATCH(DATE($J$56,$K$56,E56),$B$10:$B$299,0),0),0)+MATCH(DATE($J$56,$K$56,E56),$B$10:$B$299,0),0),0)+MATCH(DATE($J$56,$K$56,E56),OFFSET($B$10:$B$299,MATCH(DATE($J$56,$K$56,E56),$B$10:$B$299,0),0),0)+MATCH(DATE($J$56,$K$56,E56),$B$10:$B$299,0)))</f>
        <v/>
      </c>
      <c r="F59" s="25" t="str">
        <f ca="1">IF(ISERROR(MATCH(DATE($J$56,$K$56,F56),OFFSET($B$10:$B$299,MATCH(DATE($J$56,$K$56,F56),OFFSET($B$10:$B$299,MATCH(DATE($J$56,$K$56,F56),$B$10:$B$299,0),0),0)+MATCH(DATE($J$56,$K$56,F56),$B$10:$B$299,0),0),0)+MATCH(DATE($J$56,$K$56,F56),OFFSET($B$10:$B$299,MATCH(DATE($J$56,$K$56,F56),$B$10:$B$299,0),0),0)+MATCH(DATE($J$56,$K$56,F56),$B$10:$B$299,0)),"",INDEX($C$10:$C$299,MATCH(DATE($J$56,$K$56,F56),OFFSET($B$10:$B$299,MATCH(DATE($J$56,$K$56,F56),OFFSET($B$10:$B$299,MATCH(DATE($J$56,$K$56,F56),$B$10:$B$299,0),0),0)+MATCH(DATE($J$56,$K$56,F56),$B$10:$B$299,0),0),0)+MATCH(DATE($J$56,$K$56,F56),OFFSET($B$10:$B$299,MATCH(DATE($J$56,$K$56,F56),$B$10:$B$299,0),0),0)+MATCH(DATE($J$56,$K$56,F56),$B$10:$B$299,0)))</f>
        <v/>
      </c>
      <c r="G59" s="25"/>
      <c r="H59" s="25"/>
      <c r="I59" s="25"/>
      <c r="J59" s="25"/>
      <c r="K59" s="25"/>
    </row>
    <row r="60" spans="1:11" ht="17.100000000000001" customHeight="1">
      <c r="A60" s="12">
        <v>51</v>
      </c>
      <c r="B60" s="16">
        <v>39894</v>
      </c>
      <c r="C60" s="14" t="s">
        <v>75</v>
      </c>
    </row>
    <row r="61" spans="1:11" ht="17.100000000000001" customHeight="1">
      <c r="A61" s="12">
        <v>52</v>
      </c>
      <c r="B61" s="16">
        <v>39908</v>
      </c>
      <c r="C61" s="14" t="s">
        <v>76</v>
      </c>
    </row>
    <row r="62" spans="1:11" ht="17.100000000000001" customHeight="1">
      <c r="A62" s="12">
        <v>53</v>
      </c>
      <c r="B62" s="16">
        <v>39915</v>
      </c>
      <c r="C62" s="14" t="s">
        <v>77</v>
      </c>
      <c r="E62" s="33" t="str">
        <f>CONCATENATE(UPPER(VLOOKUP(K86,$N$7:$O$18,2,FALSE))," ",J86)</f>
        <v>MARCH 2009</v>
      </c>
      <c r="F62" s="33"/>
      <c r="G62" s="33"/>
      <c r="H62" s="33"/>
      <c r="I62" s="33"/>
      <c r="J62" s="33"/>
      <c r="K62" s="33"/>
    </row>
    <row r="63" spans="1:11" ht="17.100000000000001" customHeight="1">
      <c r="A63" s="12">
        <v>54</v>
      </c>
      <c r="B63" s="16">
        <v>39922</v>
      </c>
      <c r="C63" s="14" t="s">
        <v>78</v>
      </c>
      <c r="E63" s="33"/>
      <c r="F63" s="33"/>
      <c r="G63" s="33"/>
      <c r="H63" s="33"/>
      <c r="I63" s="33"/>
      <c r="J63" s="33"/>
      <c r="K63" s="33"/>
    </row>
    <row r="64" spans="1:11" ht="17.100000000000001" customHeight="1">
      <c r="A64" s="12">
        <v>55</v>
      </c>
      <c r="B64" s="16">
        <v>39925</v>
      </c>
      <c r="C64" s="14" t="s">
        <v>79</v>
      </c>
    </row>
    <row r="65" spans="1:11" ht="17.100000000000001" customHeight="1">
      <c r="A65" s="12">
        <v>56</v>
      </c>
      <c r="B65" s="16">
        <v>39929</v>
      </c>
      <c r="C65" s="14" t="s">
        <v>80</v>
      </c>
      <c r="E65" s="15" t="str">
        <f>E35</f>
        <v>Sunday</v>
      </c>
      <c r="F65" s="15" t="str">
        <f t="shared" ref="F65:K65" si="40">F35</f>
        <v>Monday</v>
      </c>
      <c r="G65" s="15" t="str">
        <f t="shared" si="40"/>
        <v>Tuesday</v>
      </c>
      <c r="H65" s="15" t="str">
        <f t="shared" si="40"/>
        <v>Wednesday</v>
      </c>
      <c r="I65" s="15" t="str">
        <f t="shared" si="40"/>
        <v>Thursday</v>
      </c>
      <c r="J65" s="15" t="str">
        <f t="shared" si="40"/>
        <v>Friday</v>
      </c>
      <c r="K65" s="15" t="str">
        <f t="shared" si="40"/>
        <v>Saturday</v>
      </c>
    </row>
    <row r="66" spans="1:11" ht="17.100000000000001" customHeight="1">
      <c r="A66" s="12">
        <v>57</v>
      </c>
      <c r="B66" s="16">
        <v>39936</v>
      </c>
      <c r="C66" s="14" t="s">
        <v>81</v>
      </c>
      <c r="E66" s="20">
        <f>IF(WEEKDAY(DATE($J$86,$K$86,1))=1,1,"")</f>
        <v>1</v>
      </c>
      <c r="F66" s="20">
        <f>IF(E66&lt;&gt;"",E66+1,IF(WEEKDAY(DATE($J$86,$K$86,1))=2,1,""))</f>
        <v>2</v>
      </c>
      <c r="G66" s="20">
        <f>IF(F66&lt;&gt;"",F66+1,IF(WEEKDAY(DATE($J$86,$K$86,1))=3,1,""))</f>
        <v>3</v>
      </c>
      <c r="H66" s="20">
        <f>IF(G66&lt;&gt;"",G66+1,IF(WEEKDAY(DATE($J$86,$K$86,1))=4,1,""))</f>
        <v>4</v>
      </c>
      <c r="I66" s="20">
        <f>IF(H66&lt;&gt;"",H66+1,IF(WEEKDAY(DATE($J$86,$K$86,1))=5,1,""))</f>
        <v>5</v>
      </c>
      <c r="J66" s="20">
        <f>IF(I66&lt;&gt;"",I66+1,IF(WEEKDAY(DATE($J$86,$K$86,1))=6,1,""))</f>
        <v>6</v>
      </c>
      <c r="K66" s="20">
        <f>IF(J66&lt;&gt;"",J66+1,IF(WEEKDAY(DATE($J$86,$K$86,1))=7,1,""))</f>
        <v>7</v>
      </c>
    </row>
    <row r="67" spans="1:11" ht="17.100000000000001" customHeight="1">
      <c r="A67" s="12">
        <v>58</v>
      </c>
      <c r="B67" s="16">
        <v>39943</v>
      </c>
      <c r="C67" s="14" t="s">
        <v>82</v>
      </c>
      <c r="E67" s="21" t="str">
        <f>IF(ISERROR(MATCH(DATE($J$86,$K$86,E66),$B$10:$B$299,0)),"",INDEX($C$10:$C$299,MATCH(DATE($J$86,$K$86,E66),$B$10:$B$299,0)))</f>
        <v>Sampdoria vs Milan</v>
      </c>
      <c r="F67" s="21" t="str">
        <f t="shared" ref="F67:K67" si="41">IF(ISERROR(MATCH(DATE($J$86,$K$86,F66),$B$10:$B$299,0)),"",INDEX($C$10:$C$299,MATCH(DATE($J$86,$K$86,F66),$B$10:$B$299,0)))</f>
        <v/>
      </c>
      <c r="G67" s="21" t="str">
        <f t="shared" si="41"/>
        <v/>
      </c>
      <c r="H67" s="21" t="str">
        <f t="shared" si="41"/>
        <v>Newcastle vs MU</v>
      </c>
      <c r="I67" s="21" t="str">
        <f t="shared" si="41"/>
        <v/>
      </c>
      <c r="J67" s="21" t="str">
        <f t="shared" si="41"/>
        <v/>
      </c>
      <c r="K67" s="21" t="str">
        <f t="shared" si="41"/>
        <v/>
      </c>
    </row>
    <row r="68" spans="1:11" ht="17.100000000000001" customHeight="1">
      <c r="A68" s="12">
        <v>59</v>
      </c>
      <c r="B68" s="16">
        <v>39950</v>
      </c>
      <c r="C68" s="14" t="s">
        <v>83</v>
      </c>
      <c r="E68" s="21" t="str">
        <f ca="1">IF(ISERROR(MATCH(DATE($J$86,$K$86,E66),OFFSET($B$10:$B$299,MATCH(DATE($J$86,$K$86,E66),$B$10:$B$299,0),0),0)+MATCH(DATE($J$86,$K$86,E66),$B$10:$B$299,0)),"",INDEX($C$10:$C$299,MATCH(DATE($J$86,$K$86,E66),OFFSET($B$10:$B$299,MATCH(DATE($J$86,$K$86,E66),$B$10:$B$299,0),0),0)+MATCH(DATE($J$86,$K$86,E66),$B$10:$B$299,0)))</f>
        <v>Atletico Madrid vs Barcelona</v>
      </c>
      <c r="F68" s="21" t="str">
        <f t="shared" ref="F68:K68" ca="1" si="42">IF(ISERROR(MATCH(DATE($J$86,$K$86,F66),OFFSET($B$10:$B$299,MATCH(DATE($J$86,$K$86,F66),$B$10:$B$299,0),0),0)+MATCH(DATE($J$86,$K$86,F66),$B$10:$B$299,0)),"",INDEX($C$10:$C$299,MATCH(DATE($J$86,$K$86,F66),OFFSET($B$10:$B$299,MATCH(DATE($J$86,$K$86,F66),$B$10:$B$299,0),0),0)+MATCH(DATE($J$86,$K$86,F66),$B$10:$B$299,0)))</f>
        <v/>
      </c>
      <c r="G68" s="21" t="str">
        <f t="shared" ca="1" si="42"/>
        <v/>
      </c>
      <c r="H68" s="21" t="str">
        <f t="shared" ca="1" si="42"/>
        <v/>
      </c>
      <c r="I68" s="21" t="str">
        <f t="shared" ca="1" si="42"/>
        <v/>
      </c>
      <c r="J68" s="21" t="str">
        <f t="shared" ca="1" si="42"/>
        <v/>
      </c>
      <c r="K68" s="21" t="str">
        <f t="shared" ca="1" si="42"/>
        <v/>
      </c>
    </row>
    <row r="69" spans="1:11" ht="17.100000000000001" customHeight="1">
      <c r="A69" s="12">
        <v>60</v>
      </c>
      <c r="B69" s="16">
        <v>39957</v>
      </c>
      <c r="C69" s="14" t="s">
        <v>84</v>
      </c>
      <c r="E69" s="25" t="str">
        <f ca="1">IF(ISERROR(MATCH(DATE($J$86,$K$86,E66),OFFSET($B$10:$B$299,MATCH(DATE($J$86,$K$86,E66),OFFSET($B$10:$B$299,MATCH(DATE($J$86,$K$86,E66),$B$10:$B$299,0),0),0)+MATCH(DATE($J$86,$K$86,E66),$B$10:$B$299,0),0),0)+MATCH(DATE($J$86,$K$86,E66),OFFSET($B$10:$B$299,MATCH(DATE($J$86,$K$86,E66),$B$10:$B$299,0),0),0)+MATCH(DATE($J$86,$K$86,E66),$B$10:$B$299,0)),"",INDEX($C$10:$C$299,MATCH(DATE($J$86,$K$86,E66),OFFSET($B$10:$B$299,MATCH(DATE($J$86,$K$86,E66),OFFSET($B$10:$B$299,MATCH(DATE($J$86,$K$86,E66),$B$10:$B$299,0),0),0)+MATCH(DATE($J$86,$K$86,E66),$B$10:$B$299,0),0),0)+MATCH(DATE($J$86,$K$86,E66),OFFSET($B$10:$B$299,MATCH(DATE($J$86,$K$86,E66),$B$10:$B$299,0),0),0)+MATCH(DATE($J$86,$K$86,E66),$B$10:$B$299,0)))</f>
        <v/>
      </c>
      <c r="F69" s="25" t="str">
        <f t="shared" ref="F69:K69" ca="1" si="43">IF(ISERROR(MATCH(DATE($J$86,$K$86,F66),OFFSET($B$10:$B$299,MATCH(DATE($J$86,$K$86,F66),OFFSET($B$10:$B$299,MATCH(DATE($J$86,$K$86,F66),$B$10:$B$299,0),0),0)+MATCH(DATE($J$86,$K$86,F66),$B$10:$B$299,0),0),0)+MATCH(DATE($J$86,$K$86,F66),OFFSET($B$10:$B$299,MATCH(DATE($J$86,$K$86,F66),$B$10:$B$299,0),0),0)+MATCH(DATE($J$86,$K$86,F66),$B$10:$B$299,0)),"",INDEX($C$10:$C$299,MATCH(DATE($J$86,$K$86,F66),OFFSET($B$10:$B$299,MATCH(DATE($J$86,$K$86,F66),OFFSET($B$10:$B$299,MATCH(DATE($J$86,$K$86,F66),$B$10:$B$299,0),0),0)+MATCH(DATE($J$86,$K$86,F66),$B$10:$B$299,0),0),0)+MATCH(DATE($J$86,$K$86,F66),OFFSET($B$10:$B$299,MATCH(DATE($J$86,$K$86,F66),$B$10:$B$299,0),0),0)+MATCH(DATE($J$86,$K$86,F66),$B$10:$B$299,0)))</f>
        <v/>
      </c>
      <c r="G69" s="25" t="str">
        <f t="shared" ca="1" si="43"/>
        <v/>
      </c>
      <c r="H69" s="25" t="str">
        <f t="shared" ca="1" si="43"/>
        <v/>
      </c>
      <c r="I69" s="25" t="str">
        <f t="shared" ca="1" si="43"/>
        <v/>
      </c>
      <c r="J69" s="25" t="str">
        <f t="shared" ca="1" si="43"/>
        <v/>
      </c>
      <c r="K69" s="25" t="str">
        <f t="shared" ca="1" si="43"/>
        <v/>
      </c>
    </row>
    <row r="70" spans="1:11" ht="17.100000000000001" customHeight="1">
      <c r="A70" s="12">
        <v>61</v>
      </c>
      <c r="B70" s="16">
        <v>39964</v>
      </c>
      <c r="C70" s="14" t="s">
        <v>85</v>
      </c>
      <c r="E70" s="20">
        <f>K66+1</f>
        <v>8</v>
      </c>
      <c r="F70" s="20">
        <f t="shared" ref="F70:K70" si="44">E70+1</f>
        <v>9</v>
      </c>
      <c r="G70" s="20">
        <f t="shared" si="44"/>
        <v>10</v>
      </c>
      <c r="H70" s="20">
        <f t="shared" si="44"/>
        <v>11</v>
      </c>
      <c r="I70" s="20">
        <f t="shared" si="44"/>
        <v>12</v>
      </c>
      <c r="J70" s="20">
        <f t="shared" si="44"/>
        <v>13</v>
      </c>
      <c r="K70" s="20">
        <f t="shared" si="44"/>
        <v>14</v>
      </c>
    </row>
    <row r="71" spans="1:11" ht="17.100000000000001" customHeight="1">
      <c r="A71" s="12">
        <v>62</v>
      </c>
      <c r="B71" s="16"/>
      <c r="C71" s="14"/>
      <c r="E71" s="21" t="str">
        <f t="shared" ref="E71:K71" si="45">IF(ISERROR(MATCH(DATE($J$86,$K$86,E70),$B$10:$B$299,0)),"",INDEX($C$10:$C$299,MATCH(DATE($J$86,$K$86,E70),$B$10:$B$299,0)))</f>
        <v>Milan vs Atalanta</v>
      </c>
      <c r="F71" s="21" t="str">
        <f t="shared" si="45"/>
        <v/>
      </c>
      <c r="G71" s="21" t="str">
        <f t="shared" si="45"/>
        <v/>
      </c>
      <c r="H71" s="21" t="str">
        <f t="shared" si="45"/>
        <v/>
      </c>
      <c r="I71" s="21" t="str">
        <f t="shared" si="45"/>
        <v/>
      </c>
      <c r="J71" s="21" t="str">
        <f t="shared" si="45"/>
        <v/>
      </c>
      <c r="K71" s="21" t="str">
        <f t="shared" si="45"/>
        <v>MU vs Liverpool</v>
      </c>
    </row>
    <row r="72" spans="1:11" ht="17.100000000000001" customHeight="1">
      <c r="A72" s="12">
        <v>63</v>
      </c>
      <c r="B72" s="16"/>
      <c r="C72" s="14"/>
      <c r="E72" s="21" t="str">
        <f ca="1">IF(ISERROR(MATCH(DATE($J$86,$K$86,E70),OFFSET($B$10:$B$299,MATCH(DATE($J$86,$K$86,E70),$B$10:$B$299,0),0),0)+MATCH(DATE($J$86,$K$86,E70),$B$10:$B$299,0)),"",INDEX($C$10:$C$299,MATCH(DATE($J$86,$K$86,E70),OFFSET($B$10:$B$299,MATCH(DATE($J$86,$K$86,E70),$B$10:$B$299,0),0),0)+MATCH(DATE($J$86,$K$86,E70),$B$10:$B$299,0)))</f>
        <v>Barcelona vs Athletic Bilbao</v>
      </c>
      <c r="F72" s="21" t="str">
        <f t="shared" ref="F72:K72" ca="1" si="46">IF(ISERROR(MATCH(DATE($J$86,$K$86,F70),OFFSET($B$10:$B$299,MATCH(DATE($J$86,$K$86,F70),$B$10:$B$299,0),0),0)+MATCH(DATE($J$86,$K$86,F70),$B$10:$B$299,0)),"",INDEX($C$10:$C$299,MATCH(DATE($J$86,$K$86,F70),OFFSET($B$10:$B$299,MATCH(DATE($J$86,$K$86,F70),$B$10:$B$299,0),0),0)+MATCH(DATE($J$86,$K$86,F70),$B$10:$B$299,0)))</f>
        <v/>
      </c>
      <c r="G72" s="21" t="str">
        <f t="shared" ca="1" si="46"/>
        <v/>
      </c>
      <c r="H72" s="21" t="str">
        <f t="shared" ca="1" si="46"/>
        <v/>
      </c>
      <c r="I72" s="21" t="str">
        <f t="shared" ca="1" si="46"/>
        <v/>
      </c>
      <c r="J72" s="21" t="str">
        <f t="shared" ca="1" si="46"/>
        <v/>
      </c>
      <c r="K72" s="21" t="str">
        <f t="shared" ca="1" si="46"/>
        <v/>
      </c>
    </row>
    <row r="73" spans="1:11" ht="17.100000000000001" customHeight="1">
      <c r="A73" s="12">
        <v>64</v>
      </c>
      <c r="B73" s="16"/>
      <c r="C73" s="14"/>
      <c r="E73" s="25" t="str">
        <f ca="1">IF(ISERROR(MATCH(DATE($J$86,$K$86,E70),OFFSET($B$10:$B$299,MATCH(DATE($J$86,$K$86,E70),OFFSET($B$10:$B$299,MATCH(DATE($J$86,$K$86,E70),$B$10:$B$299,0),0),0)+MATCH(DATE($J$86,$K$86,E70),$B$10:$B$299,0),0),0)+MATCH(DATE($J$86,$K$86,E70),OFFSET($B$10:$B$299,MATCH(DATE($J$86,$K$86,E70),$B$10:$B$299,0),0),0)+MATCH(DATE($J$86,$K$86,E70),$B$10:$B$299,0)),"",INDEX($C$10:$C$299,MATCH(DATE($J$86,$K$86,E70),OFFSET($B$10:$B$299,MATCH(DATE($J$86,$K$86,E70),OFFSET($B$10:$B$299,MATCH(DATE($J$86,$K$86,E70),$B$10:$B$299,0),0),0)+MATCH(DATE($J$86,$K$86,E70),$B$10:$B$299,0),0),0)+MATCH(DATE($J$86,$K$86,E70),OFFSET($B$10:$B$299,MATCH(DATE($J$86,$K$86,E70),$B$10:$B$299,0),0),0)+MATCH(DATE($J$86,$K$86,E70),$B$10:$B$299,0)))</f>
        <v/>
      </c>
      <c r="F73" s="25" t="str">
        <f t="shared" ref="F73:K73" ca="1" si="47">IF(ISERROR(MATCH(DATE($J$86,$K$86,F70),OFFSET($B$10:$B$299,MATCH(DATE($J$86,$K$86,F70),OFFSET($B$10:$B$299,MATCH(DATE($J$86,$K$86,F70),$B$10:$B$299,0),0),0)+MATCH(DATE($J$86,$K$86,F70),$B$10:$B$299,0),0),0)+MATCH(DATE($J$86,$K$86,F70),OFFSET($B$10:$B$299,MATCH(DATE($J$86,$K$86,F70),$B$10:$B$299,0),0),0)+MATCH(DATE($J$86,$K$86,F70),$B$10:$B$299,0)),"",INDEX($C$10:$C$299,MATCH(DATE($J$86,$K$86,F70),OFFSET($B$10:$B$299,MATCH(DATE($J$86,$K$86,F70),OFFSET($B$10:$B$299,MATCH(DATE($J$86,$K$86,F70),$B$10:$B$299,0),0),0)+MATCH(DATE($J$86,$K$86,F70),$B$10:$B$299,0),0),0)+MATCH(DATE($J$86,$K$86,F70),OFFSET($B$10:$B$299,MATCH(DATE($J$86,$K$86,F70),$B$10:$B$299,0),0),0)+MATCH(DATE($J$86,$K$86,F70),$B$10:$B$299,0)))</f>
        <v/>
      </c>
      <c r="G73" s="25" t="str">
        <f t="shared" ca="1" si="47"/>
        <v/>
      </c>
      <c r="H73" s="25" t="str">
        <f t="shared" ca="1" si="47"/>
        <v/>
      </c>
      <c r="I73" s="25" t="str">
        <f t="shared" ca="1" si="47"/>
        <v/>
      </c>
      <c r="J73" s="25" t="str">
        <f t="shared" ca="1" si="47"/>
        <v/>
      </c>
      <c r="K73" s="25" t="str">
        <f t="shared" ca="1" si="47"/>
        <v/>
      </c>
    </row>
    <row r="74" spans="1:11" ht="17.100000000000001" customHeight="1">
      <c r="A74" s="12">
        <v>65</v>
      </c>
      <c r="B74" s="16"/>
      <c r="C74" s="14"/>
      <c r="E74" s="20">
        <f>K70+1</f>
        <v>15</v>
      </c>
      <c r="F74" s="20">
        <f t="shared" ref="F74:K74" si="48">E74+1</f>
        <v>16</v>
      </c>
      <c r="G74" s="20">
        <f t="shared" si="48"/>
        <v>17</v>
      </c>
      <c r="H74" s="20">
        <f t="shared" si="48"/>
        <v>18</v>
      </c>
      <c r="I74" s="20">
        <f t="shared" si="48"/>
        <v>19</v>
      </c>
      <c r="J74" s="20">
        <f t="shared" si="48"/>
        <v>20</v>
      </c>
      <c r="K74" s="20">
        <f t="shared" si="48"/>
        <v>21</v>
      </c>
    </row>
    <row r="75" spans="1:11" ht="17.100000000000001" customHeight="1">
      <c r="A75" s="12">
        <v>66</v>
      </c>
      <c r="B75" s="16"/>
      <c r="C75" s="14"/>
      <c r="E75" s="21" t="str">
        <f t="shared" ref="E75:K75" si="49">IF(ISERROR(MATCH(DATE($J$86,$K$86,E74),$B$10:$B$299,0)),"",INDEX($C$10:$C$299,MATCH(DATE($J$86,$K$86,E74),$B$10:$B$299,0)))</f>
        <v>Siena vs Milan</v>
      </c>
      <c r="F75" s="21" t="str">
        <f t="shared" si="49"/>
        <v/>
      </c>
      <c r="G75" s="21" t="str">
        <f t="shared" si="49"/>
        <v/>
      </c>
      <c r="H75" s="21" t="str">
        <f t="shared" si="49"/>
        <v/>
      </c>
      <c r="I75" s="21" t="str">
        <f t="shared" si="49"/>
        <v/>
      </c>
      <c r="J75" s="21" t="str">
        <f t="shared" si="49"/>
        <v/>
      </c>
      <c r="K75" s="21" t="str">
        <f t="shared" si="49"/>
        <v>Fulham vs MU</v>
      </c>
    </row>
    <row r="76" spans="1:11" ht="17.100000000000001" customHeight="1">
      <c r="A76" s="12">
        <v>67</v>
      </c>
      <c r="B76" s="16"/>
      <c r="C76" s="14"/>
      <c r="E76" s="21" t="str">
        <f ca="1">IF(ISERROR(MATCH(DATE($J$86,$K$86,E74),OFFSET($B$10:$B$299,MATCH(DATE($J$86,$K$86,E74),$B$10:$B$299,0),0),0)+MATCH(DATE($J$86,$K$86,E74),$B$10:$B$299,0)),"",INDEX($C$10:$C$299,MATCH(DATE($J$86,$K$86,E74),OFFSET($B$10:$B$299,MATCH(DATE($J$86,$K$86,E74),$B$10:$B$299,0),0),0)+MATCH(DATE($J$86,$K$86,E74),$B$10:$B$299,0)))</f>
        <v>Almeria vs Barcelona</v>
      </c>
      <c r="F76" s="21" t="str">
        <f t="shared" ref="F76:K76" ca="1" si="50">IF(ISERROR(MATCH(DATE($J$86,$K$86,F74),OFFSET($B$10:$B$299,MATCH(DATE($J$86,$K$86,F74),$B$10:$B$299,0),0),0)+MATCH(DATE($J$86,$K$86,F74),$B$10:$B$299,0)),"",INDEX($C$10:$C$299,MATCH(DATE($J$86,$K$86,F74),OFFSET($B$10:$B$299,MATCH(DATE($J$86,$K$86,F74),$B$10:$B$299,0),0),0)+MATCH(DATE($J$86,$K$86,F74),$B$10:$B$299,0)))</f>
        <v/>
      </c>
      <c r="G76" s="21" t="str">
        <f t="shared" ca="1" si="50"/>
        <v/>
      </c>
      <c r="H76" s="21" t="str">
        <f t="shared" ca="1" si="50"/>
        <v/>
      </c>
      <c r="I76" s="21" t="str">
        <f t="shared" ca="1" si="50"/>
        <v/>
      </c>
      <c r="J76" s="21" t="str">
        <f t="shared" ca="1" si="50"/>
        <v/>
      </c>
      <c r="K76" s="21" t="str">
        <f t="shared" ca="1" si="50"/>
        <v/>
      </c>
    </row>
    <row r="77" spans="1:11" ht="17.100000000000001" customHeight="1">
      <c r="A77" s="12">
        <v>68</v>
      </c>
      <c r="B77" s="16"/>
      <c r="C77" s="14"/>
      <c r="E77" s="25" t="str">
        <f ca="1">IF(ISERROR(MATCH(DATE($J$86,$K$86,E74),OFFSET($B$10:$B$299,MATCH(DATE($J$86,$K$86,E74),OFFSET($B$10:$B$299,MATCH(DATE($J$86,$K$86,E74),$B$10:$B$299,0),0),0)+MATCH(DATE($J$86,$K$86,E74),$B$10:$B$299,0),0),0)+MATCH(DATE($J$86,$K$86,E74),OFFSET($B$10:$B$299,MATCH(DATE($J$86,$K$86,E74),$B$10:$B$299,0),0),0)+MATCH(DATE($J$86,$K$86,E74),$B$10:$B$299,0)),"",INDEX($C$10:$C$299,MATCH(DATE($J$86,$K$86,E74),OFFSET($B$10:$B$299,MATCH(DATE($J$86,$K$86,E74),OFFSET($B$10:$B$299,MATCH(DATE($J$86,$K$86,E74),$B$10:$B$299,0),0),0)+MATCH(DATE($J$86,$K$86,E74),$B$10:$B$299,0),0),0)+MATCH(DATE($J$86,$K$86,E74),OFFSET($B$10:$B$299,MATCH(DATE($J$86,$K$86,E74),$B$10:$B$299,0),0),0)+MATCH(DATE($J$86,$K$86,E74),$B$10:$B$299,0)))</f>
        <v/>
      </c>
      <c r="F77" s="25" t="str">
        <f t="shared" ref="F77:K77" ca="1" si="51">IF(ISERROR(MATCH(DATE($J$86,$K$86,F74),OFFSET($B$10:$B$299,MATCH(DATE($J$86,$K$86,F74),OFFSET($B$10:$B$299,MATCH(DATE($J$86,$K$86,F74),$B$10:$B$299,0),0),0)+MATCH(DATE($J$86,$K$86,F74),$B$10:$B$299,0),0),0)+MATCH(DATE($J$86,$K$86,F74),OFFSET($B$10:$B$299,MATCH(DATE($J$86,$K$86,F74),$B$10:$B$299,0),0),0)+MATCH(DATE($J$86,$K$86,F74),$B$10:$B$299,0)),"",INDEX($C$10:$C$299,MATCH(DATE($J$86,$K$86,F74),OFFSET($B$10:$B$299,MATCH(DATE($J$86,$K$86,F74),OFFSET($B$10:$B$299,MATCH(DATE($J$86,$K$86,F74),$B$10:$B$299,0),0),0)+MATCH(DATE($J$86,$K$86,F74),$B$10:$B$299,0),0),0)+MATCH(DATE($J$86,$K$86,F74),OFFSET($B$10:$B$299,MATCH(DATE($J$86,$K$86,F74),$B$10:$B$299,0),0),0)+MATCH(DATE($J$86,$K$86,F74),$B$10:$B$299,0)))</f>
        <v/>
      </c>
      <c r="G77" s="25" t="str">
        <f t="shared" ca="1" si="51"/>
        <v/>
      </c>
      <c r="H77" s="25" t="str">
        <f t="shared" ca="1" si="51"/>
        <v/>
      </c>
      <c r="I77" s="25" t="str">
        <f t="shared" ca="1" si="51"/>
        <v/>
      </c>
      <c r="J77" s="25" t="str">
        <f t="shared" ca="1" si="51"/>
        <v/>
      </c>
      <c r="K77" s="25" t="str">
        <f t="shared" ca="1" si="51"/>
        <v/>
      </c>
    </row>
    <row r="78" spans="1:11" ht="17.100000000000001" customHeight="1">
      <c r="A78" s="12">
        <v>69</v>
      </c>
      <c r="B78" s="16"/>
      <c r="C78" s="14"/>
      <c r="E78" s="20">
        <f>K74+1</f>
        <v>22</v>
      </c>
      <c r="F78" s="20">
        <f t="shared" ref="F78:K78" si="52">E78+1</f>
        <v>23</v>
      </c>
      <c r="G78" s="20">
        <f t="shared" si="52"/>
        <v>24</v>
      </c>
      <c r="H78" s="20">
        <f t="shared" si="52"/>
        <v>25</v>
      </c>
      <c r="I78" s="20">
        <f t="shared" si="52"/>
        <v>26</v>
      </c>
      <c r="J78" s="20">
        <f t="shared" si="52"/>
        <v>27</v>
      </c>
      <c r="K78" s="20">
        <f t="shared" si="52"/>
        <v>28</v>
      </c>
    </row>
    <row r="79" spans="1:11" ht="17.100000000000001" customHeight="1">
      <c r="A79" s="12">
        <v>70</v>
      </c>
      <c r="B79" s="16"/>
      <c r="C79" s="14"/>
      <c r="E79" s="21" t="str">
        <f t="shared" ref="E79:K79" si="53">IF(ISERROR(MATCH(DATE($J$86,$K$86,E78),$B$10:$B$299,0)),"",INDEX($C$10:$C$299,MATCH(DATE($J$86,$K$86,E78),$B$10:$B$299,0)))</f>
        <v>Napoli vs Milan</v>
      </c>
      <c r="F79" s="21" t="str">
        <f t="shared" si="53"/>
        <v/>
      </c>
      <c r="G79" s="21" t="str">
        <f t="shared" si="53"/>
        <v/>
      </c>
      <c r="H79" s="21" t="str">
        <f t="shared" si="53"/>
        <v/>
      </c>
      <c r="I79" s="21" t="str">
        <f t="shared" si="53"/>
        <v/>
      </c>
      <c r="J79" s="21" t="str">
        <f t="shared" si="53"/>
        <v/>
      </c>
      <c r="K79" s="21" t="str">
        <f t="shared" si="53"/>
        <v/>
      </c>
    </row>
    <row r="80" spans="1:11" ht="17.100000000000001" customHeight="1">
      <c r="A80" s="12">
        <v>71</v>
      </c>
      <c r="B80" s="16"/>
      <c r="C80" s="14"/>
      <c r="E80" s="21" t="str">
        <f ca="1">IF(ISERROR(MATCH(DATE($J$86,$K$86,E78),OFFSET($B$10:$B$299,MATCH(DATE($J$86,$K$86,E78),$B$10:$B$299,0),0),0)+MATCH(DATE($J$86,$K$86,E78),$B$10:$B$299,0)),"",INDEX($C$10:$C$299,MATCH(DATE($J$86,$K$86,E78),OFFSET($B$10:$B$299,MATCH(DATE($J$86,$K$86,E78),$B$10:$B$299,0),0),0)+MATCH(DATE($J$86,$K$86,E78),$B$10:$B$299,0)))</f>
        <v>Barcelona vs Málaga</v>
      </c>
      <c r="F80" s="21" t="str">
        <f t="shared" ref="F80:K80" ca="1" si="54">IF(ISERROR(MATCH(DATE($J$86,$K$86,F78),OFFSET($B$10:$B$299,MATCH(DATE($J$86,$K$86,F78),$B$10:$B$299,0),0),0)+MATCH(DATE($J$86,$K$86,F78),$B$10:$B$299,0)),"",INDEX($C$10:$C$299,MATCH(DATE($J$86,$K$86,F78),OFFSET($B$10:$B$299,MATCH(DATE($J$86,$K$86,F78),$B$10:$B$299,0),0),0)+MATCH(DATE($J$86,$K$86,F78),$B$10:$B$299,0)))</f>
        <v/>
      </c>
      <c r="G80" s="21" t="str">
        <f t="shared" ca="1" si="54"/>
        <v/>
      </c>
      <c r="H80" s="21" t="str">
        <f t="shared" ca="1" si="54"/>
        <v/>
      </c>
      <c r="I80" s="21" t="str">
        <f t="shared" ca="1" si="54"/>
        <v/>
      </c>
      <c r="J80" s="21" t="str">
        <f t="shared" ca="1" si="54"/>
        <v/>
      </c>
      <c r="K80" s="21" t="str">
        <f t="shared" ca="1" si="54"/>
        <v/>
      </c>
    </row>
    <row r="81" spans="1:11" ht="17.100000000000001" customHeight="1">
      <c r="A81" s="12">
        <v>72</v>
      </c>
      <c r="B81" s="16"/>
      <c r="C81" s="14"/>
      <c r="E81" s="25" t="str">
        <f ca="1">IF(ISERROR(MATCH(DATE($J$86,$K$86,E78),OFFSET($B$10:$B$299,MATCH(DATE($J$86,$K$86,E78),OFFSET($B$10:$B$299,MATCH(DATE($J$86,$K$86,E78),$B$10:$B$299,0),0),0)+MATCH(DATE($J$86,$K$86,E78),$B$10:$B$299,0),0),0)+MATCH(DATE($J$86,$K$86,E78),OFFSET($B$10:$B$299,MATCH(DATE($J$86,$K$86,E78),$B$10:$B$299,0),0),0)+MATCH(DATE($J$86,$K$86,E78),$B$10:$B$299,0)),"",INDEX($C$10:$C$299,MATCH(DATE($J$86,$K$86,E78),OFFSET($B$10:$B$299,MATCH(DATE($J$86,$K$86,E78),OFFSET($B$10:$B$299,MATCH(DATE($J$86,$K$86,E78),$B$10:$B$299,0),0),0)+MATCH(DATE($J$86,$K$86,E78),$B$10:$B$299,0),0),0)+MATCH(DATE($J$86,$K$86,E78),OFFSET($B$10:$B$299,MATCH(DATE($J$86,$K$86,E78),$B$10:$B$299,0),0),0)+MATCH(DATE($J$86,$K$86,E78),$B$10:$B$299,0)))</f>
        <v/>
      </c>
      <c r="F81" s="25" t="str">
        <f t="shared" ref="F81:K81" ca="1" si="55">IF(ISERROR(MATCH(DATE($J$86,$K$86,F78),OFFSET($B$10:$B$299,MATCH(DATE($J$86,$K$86,F78),OFFSET($B$10:$B$299,MATCH(DATE($J$86,$K$86,F78),$B$10:$B$299,0),0),0)+MATCH(DATE($J$86,$K$86,F78),$B$10:$B$299,0),0),0)+MATCH(DATE($J$86,$K$86,F78),OFFSET($B$10:$B$299,MATCH(DATE($J$86,$K$86,F78),$B$10:$B$299,0),0),0)+MATCH(DATE($J$86,$K$86,F78),$B$10:$B$299,0)),"",INDEX($C$10:$C$299,MATCH(DATE($J$86,$K$86,F78),OFFSET($B$10:$B$299,MATCH(DATE($J$86,$K$86,F78),OFFSET($B$10:$B$299,MATCH(DATE($J$86,$K$86,F78),$B$10:$B$299,0),0),0)+MATCH(DATE($J$86,$K$86,F78),$B$10:$B$299,0),0),0)+MATCH(DATE($J$86,$K$86,F78),OFFSET($B$10:$B$299,MATCH(DATE($J$86,$K$86,F78),$B$10:$B$299,0),0),0)+MATCH(DATE($J$86,$K$86,F78),$B$10:$B$299,0)))</f>
        <v/>
      </c>
      <c r="G81" s="25" t="str">
        <f t="shared" ca="1" si="55"/>
        <v/>
      </c>
      <c r="H81" s="25" t="str">
        <f t="shared" ca="1" si="55"/>
        <v/>
      </c>
      <c r="I81" s="25" t="str">
        <f t="shared" ca="1" si="55"/>
        <v/>
      </c>
      <c r="J81" s="25" t="str">
        <f t="shared" ca="1" si="55"/>
        <v/>
      </c>
      <c r="K81" s="25" t="str">
        <f t="shared" ca="1" si="55"/>
        <v/>
      </c>
    </row>
    <row r="82" spans="1:11" ht="17.100000000000001" customHeight="1">
      <c r="A82" s="12">
        <v>73</v>
      </c>
      <c r="B82" s="16"/>
      <c r="C82" s="14"/>
      <c r="E82" s="20">
        <f>IF(K78&lt;&gt;"",IF(DAY(EOMONTH(DATE($J$86,$K$86,1),0))=K78,"",K78+1),"")</f>
        <v>29</v>
      </c>
      <c r="F82" s="20">
        <f t="shared" ref="F82:K82" si="56">IF(E82&lt;&gt;"",IF(DAY(EOMONTH(DATE($J$86,$K$86,1),0))=E82,"",E82+1),"")</f>
        <v>30</v>
      </c>
      <c r="G82" s="20">
        <f t="shared" si="56"/>
        <v>31</v>
      </c>
      <c r="H82" s="20" t="str">
        <f t="shared" si="56"/>
        <v/>
      </c>
      <c r="I82" s="20" t="str">
        <f t="shared" si="56"/>
        <v/>
      </c>
      <c r="J82" s="20" t="str">
        <f t="shared" si="56"/>
        <v/>
      </c>
      <c r="K82" s="20" t="str">
        <f t="shared" si="56"/>
        <v/>
      </c>
    </row>
    <row r="83" spans="1:11" ht="17.100000000000001" customHeight="1">
      <c r="A83" s="12">
        <v>74</v>
      </c>
      <c r="B83" s="16"/>
      <c r="C83" s="14"/>
      <c r="E83" s="21" t="str">
        <f t="shared" ref="E83:K83" si="57">IF(ISERROR(MATCH(DATE($J$86,$K$86,E82),$B$10:$B$299,0)),"",INDEX($C$10:$C$299,MATCH(DATE($J$86,$K$86,E82),$B$10:$B$299,0)))</f>
        <v/>
      </c>
      <c r="F83" s="21" t="str">
        <f t="shared" si="57"/>
        <v/>
      </c>
      <c r="G83" s="21" t="str">
        <f t="shared" si="57"/>
        <v/>
      </c>
      <c r="H83" s="21" t="str">
        <f t="shared" si="57"/>
        <v/>
      </c>
      <c r="I83" s="21" t="str">
        <f t="shared" si="57"/>
        <v/>
      </c>
      <c r="J83" s="21" t="str">
        <f t="shared" si="57"/>
        <v/>
      </c>
      <c r="K83" s="21" t="str">
        <f t="shared" si="57"/>
        <v/>
      </c>
    </row>
    <row r="84" spans="1:11" ht="17.100000000000001" customHeight="1">
      <c r="A84" s="12">
        <v>75</v>
      </c>
      <c r="B84" s="16"/>
      <c r="C84" s="14"/>
      <c r="E84" s="21" t="str">
        <f ca="1">IF(ISERROR(MATCH(DATE($J$86,$K$86,E82),OFFSET($B$10:$B$299,MATCH(DATE($J$86,$K$86,E82),$B$10:$B$299,0),0),0)+MATCH(DATE($J$86,$K$86,E82),$B$10:$B$299,0)),"",INDEX($C$10:$C$299,MATCH(DATE($J$86,$K$86,E82),OFFSET($B$10:$B$299,MATCH(DATE($J$86,$K$86,E82),$B$10:$B$299,0),0),0)+MATCH(DATE($J$86,$K$86,E82),$B$10:$B$299,0)))</f>
        <v/>
      </c>
      <c r="F84" s="21" t="str">
        <f t="shared" ref="F84:K84" ca="1" si="58">IF(ISERROR(MATCH(DATE($J$86,$K$86,F82),OFFSET($B$10:$B$299,MATCH(DATE($J$86,$K$86,F82),$B$10:$B$299,0),0),0)+MATCH(DATE($J$86,$K$86,F82),$B$10:$B$299,0)),"",INDEX($C$10:$C$299,MATCH(DATE($J$86,$K$86,F82),OFFSET($B$10:$B$299,MATCH(DATE($J$86,$K$86,F82),$B$10:$B$299,0),0),0)+MATCH(DATE($J$86,$K$86,F82),$B$10:$B$299,0)))</f>
        <v/>
      </c>
      <c r="G84" s="21" t="str">
        <f t="shared" ca="1" si="58"/>
        <v/>
      </c>
      <c r="H84" s="21" t="str">
        <f t="shared" ca="1" si="58"/>
        <v/>
      </c>
      <c r="I84" s="21" t="str">
        <f t="shared" ca="1" si="58"/>
        <v/>
      </c>
      <c r="J84" s="21" t="str">
        <f t="shared" ca="1" si="58"/>
        <v/>
      </c>
      <c r="K84" s="21" t="str">
        <f t="shared" ca="1" si="58"/>
        <v/>
      </c>
    </row>
    <row r="85" spans="1:11" ht="17.100000000000001" customHeight="1">
      <c r="A85" s="12">
        <v>76</v>
      </c>
      <c r="B85" s="16"/>
      <c r="C85" s="14"/>
      <c r="E85" s="25" t="str">
        <f ca="1">IF(ISERROR(MATCH(DATE($J$86,$K$86,E82),OFFSET($B$10:$B$299,MATCH(DATE($J$86,$K$86,E82),OFFSET($B$10:$B$299,MATCH(DATE($J$86,$K$86,E82),$B$10:$B$299,0),0),0)+MATCH(DATE($J$86,$K$86,E82),$B$10:$B$299,0),0),0)+MATCH(DATE($J$86,$K$86,E82),OFFSET($B$10:$B$299,MATCH(DATE($J$86,$K$86,E82),$B$10:$B$299,0),0),0)+MATCH(DATE($J$86,$K$86,E82),$B$10:$B$299,0)),"",INDEX($C$10:$C$299,MATCH(DATE($J$86,$K$86,E82),OFFSET($B$10:$B$299,MATCH(DATE($J$86,$K$86,E82),OFFSET($B$10:$B$299,MATCH(DATE($J$86,$K$86,E82),$B$10:$B$299,0),0),0)+MATCH(DATE($J$86,$K$86,E82),$B$10:$B$299,0),0),0)+MATCH(DATE($J$86,$K$86,E82),OFFSET($B$10:$B$299,MATCH(DATE($J$86,$K$86,E82),$B$10:$B$299,0),0),0)+MATCH(DATE($J$86,$K$86,E82),$B$10:$B$299,0)))</f>
        <v/>
      </c>
      <c r="F85" s="25" t="str">
        <f t="shared" ref="F85:K85" ca="1" si="59">IF(ISERROR(MATCH(DATE($J$86,$K$86,F82),OFFSET($B$10:$B$299,MATCH(DATE($J$86,$K$86,F82),OFFSET($B$10:$B$299,MATCH(DATE($J$86,$K$86,F82),$B$10:$B$299,0),0),0)+MATCH(DATE($J$86,$K$86,F82),$B$10:$B$299,0),0),0)+MATCH(DATE($J$86,$K$86,F82),OFFSET($B$10:$B$299,MATCH(DATE($J$86,$K$86,F82),$B$10:$B$299,0),0),0)+MATCH(DATE($J$86,$K$86,F82),$B$10:$B$299,0)),"",INDEX($C$10:$C$299,MATCH(DATE($J$86,$K$86,F82),OFFSET($B$10:$B$299,MATCH(DATE($J$86,$K$86,F82),OFFSET($B$10:$B$299,MATCH(DATE($J$86,$K$86,F82),$B$10:$B$299,0),0),0)+MATCH(DATE($J$86,$K$86,F82),$B$10:$B$299,0),0),0)+MATCH(DATE($J$86,$K$86,F82),OFFSET($B$10:$B$299,MATCH(DATE($J$86,$K$86,F82),$B$10:$B$299,0),0),0)+MATCH(DATE($J$86,$K$86,F82),$B$10:$B$299,0)))</f>
        <v/>
      </c>
      <c r="G85" s="25" t="str">
        <f t="shared" ca="1" si="59"/>
        <v/>
      </c>
      <c r="H85" s="25" t="str">
        <f t="shared" ca="1" si="59"/>
        <v/>
      </c>
      <c r="I85" s="25" t="str">
        <f t="shared" ca="1" si="59"/>
        <v/>
      </c>
      <c r="J85" s="25" t="str">
        <f t="shared" ca="1" si="59"/>
        <v/>
      </c>
      <c r="K85" s="25" t="str">
        <f t="shared" ca="1" si="59"/>
        <v/>
      </c>
    </row>
    <row r="86" spans="1:11" ht="17.100000000000001" customHeight="1">
      <c r="A86" s="12">
        <v>77</v>
      </c>
      <c r="B86" s="16"/>
      <c r="C86" s="14"/>
      <c r="E86" s="20" t="str">
        <f>IF(K82&lt;&gt;"",IF(DAY(EOMONTH(DATE($J$86,$K$86,1),0))=K82,"",K82+1),"")</f>
        <v/>
      </c>
      <c r="F86" s="20" t="str">
        <f>IF(E86&lt;&gt;"",IF(DAY(EOMONTH(DATE($J$86,$K$26,1),0))=E86,"",E86+1),"")</f>
        <v/>
      </c>
      <c r="G86" s="21"/>
      <c r="H86" s="21"/>
      <c r="I86" s="26"/>
      <c r="J86" s="27">
        <f>IF(K86=1,J56+1,J56)</f>
        <v>2009</v>
      </c>
      <c r="K86" s="27">
        <f>IF(K56=12,1,K56+1)</f>
        <v>3</v>
      </c>
    </row>
    <row r="87" spans="1:11" ht="17.100000000000001" customHeight="1">
      <c r="A87" s="12">
        <v>78</v>
      </c>
      <c r="B87" s="16"/>
      <c r="C87" s="14"/>
      <c r="E87" s="21" t="str">
        <f>IF(ISERROR(MATCH(DATE($J$86,$K$86,E86),$B$10:$B$299,0)),"",INDEX($C$10:$C$299,MATCH(DATE($J$86,$K$86,E86),$B$10:$B$299,0)))</f>
        <v/>
      </c>
      <c r="F87" s="21" t="str">
        <f>IF(ISERROR(MATCH(DATE($J$86,$K$86,F86),$B$10:$B$299,0)),"",INDEX($C$10:$C$299,MATCH(DATE($J$86,$K$86,F86),$B$10:$B$299,0)))</f>
        <v/>
      </c>
      <c r="G87" s="21"/>
      <c r="H87" s="21"/>
      <c r="I87" s="21"/>
      <c r="J87" s="21"/>
      <c r="K87" s="21"/>
    </row>
    <row r="88" spans="1:11" ht="17.100000000000001" customHeight="1">
      <c r="A88" s="12">
        <v>79</v>
      </c>
      <c r="B88" s="16"/>
      <c r="C88" s="14"/>
      <c r="E88" s="21" t="str">
        <f ca="1">IF(ISERROR(MATCH(DATE($J$86,$K$86,E86),OFFSET($B$10:$B$299,MATCH(DATE($J$86,$K$86,E86),$B$10:$B$299,0),0),0)+MATCH(DATE($J$86,$K$86,E86),$B$10:$B$299,0)),"",INDEX($C$10:$C$299,MATCH(DATE($J$86,$K$86,E86),OFFSET($B$10:$B$299,MATCH(DATE($J$86,$K$86,E86),$B$10:$B$299,0),0),0)+MATCH(DATE($J$86,$K$86,E86),$B$10:$B$299,0)))</f>
        <v/>
      </c>
      <c r="F88" s="21" t="str">
        <f ca="1">IF(ISERROR(MATCH(DATE($J$86,$K$86,F86),OFFSET($B$10:$B$299,MATCH(DATE($J$86,$K$86,F86),$B$10:$B$299,0),0),0)+MATCH(DATE($J$86,$K$86,F86),$B$10:$B$299,0)),"",INDEX($C$10:$C$299,MATCH(DATE($J$86,$K$86,F86),OFFSET($B$10:$B$299,MATCH(DATE($J$86,$K$86,F86),$B$10:$B$299,0),0),0)+MATCH(DATE($J$86,$K$86,F86),$B$10:$B$299,0)))</f>
        <v/>
      </c>
      <c r="G88" s="21"/>
      <c r="H88" s="21"/>
      <c r="I88" s="21"/>
      <c r="J88" s="21"/>
      <c r="K88" s="21"/>
    </row>
    <row r="89" spans="1:11" ht="17.100000000000001" customHeight="1">
      <c r="A89" s="12">
        <v>80</v>
      </c>
      <c r="B89" s="16"/>
      <c r="C89" s="14"/>
      <c r="E89" s="25" t="str">
        <f ca="1">IF(ISERROR(MATCH(DATE($J$86,$K$86,E86),OFFSET($B$10:$B$299,MATCH(DATE($J$86,$K$86,E86),OFFSET($B$10:$B$299,MATCH(DATE($J$86,$K$86,E86),$B$10:$B$299,0),0),0)+MATCH(DATE($J$86,$K$86,E86),$B$10:$B$299,0),0),0)+MATCH(DATE($J$86,$K$86,E86),OFFSET($B$10:$B$299,MATCH(DATE($J$86,$K$86,E86),$B$10:$B$299,0),0),0)+MATCH(DATE($J$86,$K$86,E86),$B$10:$B$299,0)),"",INDEX($C$10:$C$299,MATCH(DATE($J$86,$K$86,E86),OFFSET($B$10:$B$299,MATCH(DATE($J$86,$K$86,E86),OFFSET($B$10:$B$299,MATCH(DATE($J$86,$K$86,E86),$B$10:$B$299,0),0),0)+MATCH(DATE($J$86,$K$86,E86),$B$10:$B$299,0),0),0)+MATCH(DATE($J$86,$K$86,E86),OFFSET($B$10:$B$299,MATCH(DATE($J$86,$K$86,E86),$B$10:$B$299,0),0),0)+MATCH(DATE($J$86,$K$86,E86),$B$10:$B$299,0)))</f>
        <v/>
      </c>
      <c r="F89" s="25" t="str">
        <f ca="1">IF(ISERROR(MATCH(DATE($J$86,$K$86,F86),OFFSET($B$10:$B$299,MATCH(DATE($J$86,$K$86,F86),OFFSET($B$10:$B$299,MATCH(DATE($J$86,$K$86,F86),$B$10:$B$299,0),0),0)+MATCH(DATE($J$86,$K$86,F86),$B$10:$B$299,0),0),0)+MATCH(DATE($J$86,$K$86,F86),OFFSET($B$10:$B$299,MATCH(DATE($J$86,$K$86,F86),$B$10:$B$299,0),0),0)+MATCH(DATE($J$86,$K$86,F86),$B$10:$B$299,0)),"",INDEX($C$10:$C$299,MATCH(DATE($J$86,$K$86,F86),OFFSET($B$10:$B$299,MATCH(DATE($J$86,$K$86,F86),OFFSET($B$10:$B$299,MATCH(DATE($J$86,$K$86,F86),$B$10:$B$299,0),0),0)+MATCH(DATE($J$86,$K$86,F86),$B$10:$B$299,0),0),0)+MATCH(DATE($J$86,$K$86,F86),OFFSET($B$10:$B$299,MATCH(DATE($J$86,$K$86,F86),$B$10:$B$299,0),0),0)+MATCH(DATE($J$86,$K$86,F86),$B$10:$B$299,0)))</f>
        <v/>
      </c>
      <c r="G89" s="25"/>
      <c r="H89" s="25"/>
      <c r="I89" s="25"/>
      <c r="J89" s="25"/>
      <c r="K89" s="25"/>
    </row>
    <row r="90" spans="1:11" ht="17.100000000000001" customHeight="1">
      <c r="A90" s="12">
        <v>81</v>
      </c>
      <c r="B90" s="16"/>
      <c r="C90" s="14"/>
    </row>
    <row r="91" spans="1:11" ht="17.100000000000001" customHeight="1">
      <c r="A91" s="12">
        <v>82</v>
      </c>
      <c r="B91" s="16"/>
      <c r="C91" s="14"/>
    </row>
    <row r="92" spans="1:11" ht="17.100000000000001" customHeight="1">
      <c r="A92" s="12">
        <v>83</v>
      </c>
      <c r="B92" s="16"/>
      <c r="C92" s="14"/>
    </row>
    <row r="93" spans="1:11" ht="17.100000000000001" customHeight="1">
      <c r="A93" s="12">
        <v>84</v>
      </c>
      <c r="B93" s="16"/>
      <c r="C93" s="14"/>
    </row>
    <row r="94" spans="1:11" ht="17.100000000000001" customHeight="1">
      <c r="A94" s="12">
        <v>85</v>
      </c>
      <c r="B94" s="16"/>
      <c r="C94" s="14"/>
    </row>
    <row r="95" spans="1:11" ht="17.100000000000001" customHeight="1">
      <c r="A95" s="12">
        <v>86</v>
      </c>
      <c r="B95" s="16"/>
      <c r="C95" s="14"/>
    </row>
    <row r="96" spans="1:11" ht="17.100000000000001" customHeight="1">
      <c r="A96" s="12">
        <v>87</v>
      </c>
      <c r="B96" s="16"/>
      <c r="C96" s="14"/>
    </row>
    <row r="97" spans="1:3" ht="17.100000000000001" customHeight="1">
      <c r="A97" s="12">
        <v>88</v>
      </c>
      <c r="B97" s="16"/>
      <c r="C97" s="14"/>
    </row>
    <row r="98" spans="1:3" ht="17.100000000000001" customHeight="1">
      <c r="A98" s="12">
        <v>89</v>
      </c>
      <c r="B98" s="16"/>
      <c r="C98" s="14"/>
    </row>
    <row r="99" spans="1:3" ht="17.100000000000001" customHeight="1">
      <c r="A99" s="12">
        <v>90</v>
      </c>
      <c r="B99" s="16"/>
      <c r="C99" s="14"/>
    </row>
    <row r="100" spans="1:3" ht="17.100000000000001" customHeight="1">
      <c r="A100" s="12">
        <v>91</v>
      </c>
      <c r="B100" s="16"/>
      <c r="C100" s="14"/>
    </row>
    <row r="101" spans="1:3" ht="17.100000000000001" customHeight="1">
      <c r="A101" s="12">
        <v>92</v>
      </c>
      <c r="B101" s="16"/>
      <c r="C101" s="14"/>
    </row>
    <row r="102" spans="1:3" ht="17.100000000000001" customHeight="1">
      <c r="A102" s="12">
        <v>93</v>
      </c>
      <c r="B102" s="16"/>
      <c r="C102" s="14"/>
    </row>
    <row r="103" spans="1:3" ht="17.100000000000001" customHeight="1">
      <c r="A103" s="12">
        <v>94</v>
      </c>
      <c r="B103" s="16"/>
      <c r="C103" s="14"/>
    </row>
    <row r="104" spans="1:3" ht="17.100000000000001" customHeight="1">
      <c r="A104" s="12">
        <v>95</v>
      </c>
      <c r="B104" s="16"/>
      <c r="C104" s="14"/>
    </row>
    <row r="105" spans="1:3" ht="17.100000000000001" customHeight="1">
      <c r="A105" s="12">
        <v>96</v>
      </c>
      <c r="B105" s="16"/>
      <c r="C105" s="14"/>
    </row>
    <row r="106" spans="1:3" ht="17.100000000000001" customHeight="1">
      <c r="A106" s="12">
        <v>97</v>
      </c>
      <c r="B106" s="16"/>
      <c r="C106" s="14"/>
    </row>
    <row r="107" spans="1:3" ht="17.100000000000001" customHeight="1">
      <c r="A107" s="12">
        <v>98</v>
      </c>
      <c r="B107" s="16"/>
      <c r="C107" s="14"/>
    </row>
    <row r="108" spans="1:3" ht="17.100000000000001" customHeight="1">
      <c r="A108" s="12">
        <v>99</v>
      </c>
      <c r="B108" s="16"/>
      <c r="C108" s="14"/>
    </row>
    <row r="109" spans="1:3" ht="17.100000000000001" customHeight="1">
      <c r="A109" s="12">
        <v>100</v>
      </c>
      <c r="B109" s="16"/>
      <c r="C109" s="14"/>
    </row>
    <row r="110" spans="1:3" ht="17.100000000000001" customHeight="1">
      <c r="A110" s="12">
        <v>101</v>
      </c>
      <c r="B110" s="16"/>
      <c r="C110" s="14"/>
    </row>
    <row r="111" spans="1:3" ht="17.100000000000001" customHeight="1">
      <c r="A111" s="12">
        <v>102</v>
      </c>
      <c r="B111" s="16"/>
      <c r="C111" s="14"/>
    </row>
    <row r="112" spans="1:3" ht="17.100000000000001" customHeight="1">
      <c r="A112" s="12">
        <v>103</v>
      </c>
      <c r="B112" s="16"/>
      <c r="C112" s="14"/>
    </row>
    <row r="113" spans="1:3" ht="17.100000000000001" customHeight="1">
      <c r="A113" s="12">
        <v>104</v>
      </c>
      <c r="B113" s="16"/>
      <c r="C113" s="14"/>
    </row>
    <row r="114" spans="1:3" ht="17.100000000000001" customHeight="1">
      <c r="A114" s="12">
        <v>105</v>
      </c>
      <c r="B114" s="16"/>
      <c r="C114" s="14"/>
    </row>
    <row r="115" spans="1:3" ht="17.100000000000001" customHeight="1">
      <c r="A115" s="12">
        <v>106</v>
      </c>
      <c r="B115" s="16"/>
      <c r="C115" s="14"/>
    </row>
    <row r="116" spans="1:3" ht="17.100000000000001" customHeight="1">
      <c r="A116" s="12">
        <v>107</v>
      </c>
      <c r="B116" s="16"/>
      <c r="C116" s="14"/>
    </row>
    <row r="117" spans="1:3" ht="17.100000000000001" customHeight="1">
      <c r="A117" s="12">
        <v>108</v>
      </c>
      <c r="B117" s="16"/>
      <c r="C117" s="14"/>
    </row>
    <row r="118" spans="1:3" ht="17.100000000000001" customHeight="1">
      <c r="A118" s="12">
        <v>109</v>
      </c>
      <c r="B118" s="16"/>
      <c r="C118" s="14"/>
    </row>
    <row r="119" spans="1:3" ht="17.100000000000001" customHeight="1">
      <c r="A119" s="12">
        <v>110</v>
      </c>
      <c r="B119" s="16"/>
      <c r="C119" s="14"/>
    </row>
    <row r="120" spans="1:3" ht="17.100000000000001" customHeight="1">
      <c r="A120" s="12">
        <v>111</v>
      </c>
      <c r="B120" s="16"/>
      <c r="C120" s="14"/>
    </row>
    <row r="121" spans="1:3" ht="17.100000000000001" customHeight="1">
      <c r="A121" s="12">
        <v>112</v>
      </c>
      <c r="B121" s="16"/>
      <c r="C121" s="14"/>
    </row>
    <row r="122" spans="1:3" ht="17.100000000000001" customHeight="1">
      <c r="A122" s="12">
        <v>113</v>
      </c>
      <c r="B122" s="16"/>
      <c r="C122" s="14"/>
    </row>
    <row r="123" spans="1:3" ht="17.100000000000001" customHeight="1">
      <c r="A123" s="12">
        <v>114</v>
      </c>
      <c r="B123" s="16"/>
      <c r="C123" s="14"/>
    </row>
    <row r="124" spans="1:3" ht="17.100000000000001" customHeight="1">
      <c r="A124" s="12">
        <v>115</v>
      </c>
      <c r="B124" s="16"/>
      <c r="C124" s="14"/>
    </row>
    <row r="125" spans="1:3" ht="17.100000000000001" customHeight="1">
      <c r="A125" s="12">
        <v>116</v>
      </c>
      <c r="B125" s="16"/>
      <c r="C125" s="14"/>
    </row>
    <row r="126" spans="1:3" ht="17.100000000000001" customHeight="1">
      <c r="A126" s="12">
        <v>117</v>
      </c>
      <c r="B126" s="16"/>
      <c r="C126" s="14"/>
    </row>
    <row r="127" spans="1:3" ht="17.100000000000001" customHeight="1">
      <c r="A127" s="12">
        <v>118</v>
      </c>
      <c r="B127" s="16"/>
      <c r="C127" s="14"/>
    </row>
    <row r="128" spans="1:3" ht="17.100000000000001" customHeight="1">
      <c r="A128" s="12">
        <v>119</v>
      </c>
      <c r="B128" s="16"/>
      <c r="C128" s="14"/>
    </row>
    <row r="129" spans="1:3" ht="17.100000000000001" customHeight="1">
      <c r="A129" s="12">
        <v>120</v>
      </c>
      <c r="B129" s="16"/>
      <c r="C129" s="14"/>
    </row>
    <row r="130" spans="1:3" ht="17.100000000000001" customHeight="1">
      <c r="A130" s="12">
        <v>121</v>
      </c>
      <c r="B130" s="16"/>
      <c r="C130" s="14"/>
    </row>
    <row r="131" spans="1:3" ht="17.100000000000001" customHeight="1">
      <c r="A131" s="12">
        <v>122</v>
      </c>
      <c r="B131" s="16"/>
      <c r="C131" s="14"/>
    </row>
    <row r="132" spans="1:3" ht="17.100000000000001" customHeight="1">
      <c r="A132" s="12">
        <v>123</v>
      </c>
      <c r="B132" s="16"/>
      <c r="C132" s="14"/>
    </row>
    <row r="133" spans="1:3" ht="17.100000000000001" customHeight="1">
      <c r="A133" s="12">
        <v>124</v>
      </c>
      <c r="B133" s="16"/>
      <c r="C133" s="14"/>
    </row>
    <row r="134" spans="1:3" ht="17.100000000000001" customHeight="1">
      <c r="A134" s="12">
        <v>125</v>
      </c>
      <c r="B134" s="16"/>
      <c r="C134" s="14"/>
    </row>
    <row r="135" spans="1:3" ht="17.100000000000001" customHeight="1">
      <c r="A135" s="12">
        <v>126</v>
      </c>
      <c r="B135" s="16"/>
      <c r="C135" s="14"/>
    </row>
    <row r="136" spans="1:3" ht="17.100000000000001" customHeight="1">
      <c r="A136" s="12">
        <v>127</v>
      </c>
      <c r="B136" s="16"/>
      <c r="C136" s="14"/>
    </row>
    <row r="137" spans="1:3" ht="17.100000000000001" customHeight="1">
      <c r="A137" s="12">
        <v>128</v>
      </c>
      <c r="B137" s="16"/>
      <c r="C137" s="14"/>
    </row>
    <row r="138" spans="1:3" ht="17.100000000000001" customHeight="1">
      <c r="A138" s="12">
        <v>129</v>
      </c>
      <c r="B138" s="16"/>
      <c r="C138" s="14"/>
    </row>
    <row r="139" spans="1:3" ht="17.100000000000001" customHeight="1">
      <c r="A139" s="12">
        <v>130</v>
      </c>
      <c r="B139" s="16"/>
      <c r="C139" s="14"/>
    </row>
    <row r="140" spans="1:3" ht="17.100000000000001" customHeight="1">
      <c r="A140" s="12">
        <v>131</v>
      </c>
      <c r="B140" s="16"/>
      <c r="C140" s="14"/>
    </row>
    <row r="141" spans="1:3" ht="17.100000000000001" customHeight="1">
      <c r="A141" s="12">
        <v>132</v>
      </c>
      <c r="B141" s="16"/>
      <c r="C141" s="14"/>
    </row>
    <row r="142" spans="1:3" ht="17.100000000000001" customHeight="1">
      <c r="A142" s="12">
        <v>133</v>
      </c>
      <c r="B142" s="16"/>
      <c r="C142" s="14"/>
    </row>
    <row r="143" spans="1:3" ht="17.100000000000001" customHeight="1">
      <c r="A143" s="12">
        <v>134</v>
      </c>
      <c r="B143" s="16"/>
      <c r="C143" s="14"/>
    </row>
    <row r="144" spans="1:3" ht="17.100000000000001" customHeight="1">
      <c r="A144" s="12">
        <v>135</v>
      </c>
      <c r="B144" s="16"/>
      <c r="C144" s="14"/>
    </row>
    <row r="145" spans="1:3" ht="17.100000000000001" customHeight="1">
      <c r="A145" s="12">
        <v>136</v>
      </c>
      <c r="B145" s="16"/>
      <c r="C145" s="14"/>
    </row>
    <row r="146" spans="1:3" ht="17.100000000000001" customHeight="1">
      <c r="A146" s="12">
        <v>137</v>
      </c>
      <c r="B146" s="16"/>
      <c r="C146" s="14"/>
    </row>
    <row r="147" spans="1:3" ht="17.100000000000001" customHeight="1">
      <c r="A147" s="12">
        <v>138</v>
      </c>
      <c r="B147" s="16"/>
      <c r="C147" s="14"/>
    </row>
    <row r="148" spans="1:3" ht="17.100000000000001" customHeight="1">
      <c r="A148" s="12">
        <v>139</v>
      </c>
      <c r="B148" s="16"/>
      <c r="C148" s="14"/>
    </row>
    <row r="149" spans="1:3" ht="17.100000000000001" customHeight="1">
      <c r="A149" s="12">
        <v>140</v>
      </c>
      <c r="B149" s="16"/>
      <c r="C149" s="14"/>
    </row>
    <row r="150" spans="1:3" ht="17.100000000000001" customHeight="1">
      <c r="A150" s="12">
        <v>141</v>
      </c>
      <c r="B150" s="16"/>
      <c r="C150" s="14"/>
    </row>
    <row r="151" spans="1:3" ht="17.100000000000001" customHeight="1">
      <c r="A151" s="12">
        <v>142</v>
      </c>
      <c r="B151" s="16"/>
      <c r="C151" s="14"/>
    </row>
    <row r="152" spans="1:3" ht="17.100000000000001" customHeight="1">
      <c r="A152" s="12">
        <v>143</v>
      </c>
      <c r="B152" s="16"/>
      <c r="C152" s="14"/>
    </row>
    <row r="153" spans="1:3" ht="17.100000000000001" customHeight="1">
      <c r="A153" s="12">
        <v>144</v>
      </c>
      <c r="B153" s="16"/>
      <c r="C153" s="14"/>
    </row>
    <row r="154" spans="1:3" ht="17.100000000000001" customHeight="1">
      <c r="A154" s="12">
        <v>145</v>
      </c>
      <c r="B154" s="16"/>
      <c r="C154" s="14"/>
    </row>
    <row r="155" spans="1:3" ht="17.100000000000001" customHeight="1">
      <c r="A155" s="12">
        <v>146</v>
      </c>
      <c r="B155" s="16"/>
      <c r="C155" s="14"/>
    </row>
    <row r="156" spans="1:3" ht="17.100000000000001" customHeight="1">
      <c r="A156" s="12">
        <v>147</v>
      </c>
      <c r="B156" s="16"/>
      <c r="C156" s="14"/>
    </row>
    <row r="157" spans="1:3" ht="17.100000000000001" customHeight="1">
      <c r="A157" s="12">
        <v>148</v>
      </c>
      <c r="B157" s="16"/>
      <c r="C157" s="14"/>
    </row>
    <row r="158" spans="1:3" ht="17.100000000000001" customHeight="1">
      <c r="A158" s="12">
        <v>149</v>
      </c>
      <c r="B158" s="16"/>
      <c r="C158" s="14"/>
    </row>
    <row r="159" spans="1:3" ht="17.100000000000001" customHeight="1">
      <c r="A159" s="12">
        <v>150</v>
      </c>
      <c r="B159" s="16"/>
      <c r="C159" s="14"/>
    </row>
    <row r="160" spans="1:3" ht="17.100000000000001" customHeight="1">
      <c r="A160" s="12">
        <v>151</v>
      </c>
      <c r="B160" s="16"/>
      <c r="C160" s="14"/>
    </row>
    <row r="161" spans="1:3" ht="17.100000000000001" customHeight="1">
      <c r="A161" s="12">
        <v>152</v>
      </c>
      <c r="B161" s="16"/>
      <c r="C161" s="14"/>
    </row>
    <row r="162" spans="1:3" ht="17.100000000000001" customHeight="1">
      <c r="A162" s="12">
        <v>153</v>
      </c>
      <c r="B162" s="16"/>
      <c r="C162" s="14"/>
    </row>
    <row r="163" spans="1:3" ht="17.100000000000001" customHeight="1">
      <c r="A163" s="12">
        <v>154</v>
      </c>
      <c r="B163" s="16"/>
      <c r="C163" s="14"/>
    </row>
    <row r="164" spans="1:3" ht="17.100000000000001" customHeight="1">
      <c r="A164" s="12">
        <v>155</v>
      </c>
      <c r="B164" s="16"/>
      <c r="C164" s="14"/>
    </row>
    <row r="165" spans="1:3" ht="17.100000000000001" customHeight="1">
      <c r="A165" s="12">
        <v>156</v>
      </c>
      <c r="B165" s="16"/>
      <c r="C165" s="14"/>
    </row>
    <row r="166" spans="1:3" ht="17.100000000000001" customHeight="1">
      <c r="A166" s="12">
        <v>157</v>
      </c>
      <c r="B166" s="16"/>
      <c r="C166" s="14"/>
    </row>
    <row r="167" spans="1:3" ht="17.100000000000001" customHeight="1">
      <c r="A167" s="12">
        <v>158</v>
      </c>
      <c r="B167" s="16"/>
      <c r="C167" s="14"/>
    </row>
    <row r="168" spans="1:3" ht="17.100000000000001" customHeight="1">
      <c r="A168" s="12">
        <v>159</v>
      </c>
      <c r="B168" s="16"/>
      <c r="C168" s="14"/>
    </row>
    <row r="169" spans="1:3" ht="17.100000000000001" customHeight="1">
      <c r="A169" s="12">
        <v>160</v>
      </c>
      <c r="B169" s="16"/>
      <c r="C169" s="14"/>
    </row>
    <row r="170" spans="1:3" ht="17.100000000000001" customHeight="1">
      <c r="A170" s="12">
        <v>161</v>
      </c>
      <c r="B170" s="16"/>
      <c r="C170" s="14"/>
    </row>
    <row r="171" spans="1:3" ht="17.100000000000001" customHeight="1">
      <c r="A171" s="12">
        <v>162</v>
      </c>
      <c r="B171" s="16"/>
      <c r="C171" s="14"/>
    </row>
    <row r="172" spans="1:3" ht="17.100000000000001" customHeight="1">
      <c r="A172" s="12">
        <v>163</v>
      </c>
      <c r="B172" s="16"/>
      <c r="C172" s="14"/>
    </row>
    <row r="173" spans="1:3" ht="17.100000000000001" customHeight="1">
      <c r="A173" s="12">
        <v>164</v>
      </c>
      <c r="B173" s="16"/>
      <c r="C173" s="14"/>
    </row>
    <row r="174" spans="1:3" ht="17.100000000000001" customHeight="1">
      <c r="A174" s="12">
        <v>165</v>
      </c>
      <c r="B174" s="16"/>
      <c r="C174" s="14"/>
    </row>
    <row r="175" spans="1:3" ht="17.100000000000001" customHeight="1">
      <c r="A175" s="12">
        <v>166</v>
      </c>
      <c r="B175" s="16"/>
      <c r="C175" s="14"/>
    </row>
    <row r="176" spans="1:3" ht="17.100000000000001" customHeight="1">
      <c r="A176" s="12">
        <v>167</v>
      </c>
      <c r="B176" s="16"/>
      <c r="C176" s="14"/>
    </row>
    <row r="177" spans="1:3" ht="17.100000000000001" customHeight="1">
      <c r="A177" s="12">
        <v>168</v>
      </c>
      <c r="B177" s="16"/>
      <c r="C177" s="14"/>
    </row>
    <row r="178" spans="1:3" ht="17.100000000000001" customHeight="1">
      <c r="A178" s="12">
        <v>169</v>
      </c>
      <c r="B178" s="16"/>
      <c r="C178" s="14"/>
    </row>
    <row r="179" spans="1:3" ht="17.100000000000001" customHeight="1">
      <c r="A179" s="12">
        <v>170</v>
      </c>
      <c r="B179" s="16"/>
      <c r="C179" s="14"/>
    </row>
    <row r="180" spans="1:3" ht="17.100000000000001" customHeight="1">
      <c r="A180" s="12">
        <v>171</v>
      </c>
      <c r="B180" s="16"/>
      <c r="C180" s="14"/>
    </row>
    <row r="181" spans="1:3" ht="17.100000000000001" customHeight="1">
      <c r="A181" s="12">
        <v>172</v>
      </c>
      <c r="B181" s="16"/>
      <c r="C181" s="14"/>
    </row>
    <row r="182" spans="1:3" ht="17.100000000000001" customHeight="1">
      <c r="A182" s="12">
        <v>173</v>
      </c>
      <c r="B182" s="16"/>
      <c r="C182" s="14"/>
    </row>
    <row r="183" spans="1:3" ht="17.100000000000001" customHeight="1">
      <c r="A183" s="12">
        <v>174</v>
      </c>
      <c r="B183" s="16"/>
      <c r="C183" s="14"/>
    </row>
    <row r="184" spans="1:3" ht="17.100000000000001" customHeight="1">
      <c r="A184" s="12">
        <v>175</v>
      </c>
      <c r="B184" s="16"/>
      <c r="C184" s="14"/>
    </row>
    <row r="185" spans="1:3" ht="17.100000000000001" customHeight="1">
      <c r="A185" s="12">
        <v>176</v>
      </c>
      <c r="B185" s="16"/>
      <c r="C185" s="14"/>
    </row>
    <row r="186" spans="1:3" ht="17.100000000000001" customHeight="1">
      <c r="A186" s="12">
        <v>177</v>
      </c>
      <c r="B186" s="16"/>
      <c r="C186" s="14"/>
    </row>
    <row r="187" spans="1:3" ht="17.100000000000001" customHeight="1">
      <c r="A187" s="12">
        <v>178</v>
      </c>
      <c r="B187" s="16"/>
      <c r="C187" s="14"/>
    </row>
    <row r="188" spans="1:3" ht="17.100000000000001" customHeight="1">
      <c r="A188" s="12">
        <v>179</v>
      </c>
      <c r="B188" s="16"/>
      <c r="C188" s="14"/>
    </row>
    <row r="189" spans="1:3" ht="17.100000000000001" customHeight="1">
      <c r="A189" s="12">
        <v>180</v>
      </c>
      <c r="B189" s="16"/>
      <c r="C189" s="14"/>
    </row>
    <row r="190" spans="1:3" ht="17.100000000000001" customHeight="1">
      <c r="A190" s="12">
        <v>181</v>
      </c>
      <c r="B190" s="16"/>
      <c r="C190" s="14"/>
    </row>
    <row r="191" spans="1:3" ht="17.100000000000001" customHeight="1">
      <c r="A191" s="12">
        <v>182</v>
      </c>
      <c r="B191" s="16"/>
      <c r="C191" s="14"/>
    </row>
    <row r="192" spans="1:3" ht="17.100000000000001" customHeight="1">
      <c r="A192" s="12">
        <v>183</v>
      </c>
      <c r="B192" s="16"/>
      <c r="C192" s="14"/>
    </row>
    <row r="193" spans="1:3" ht="17.100000000000001" customHeight="1">
      <c r="A193" s="12">
        <v>184</v>
      </c>
      <c r="B193" s="16"/>
      <c r="C193" s="14"/>
    </row>
    <row r="194" spans="1:3" ht="17.100000000000001" customHeight="1">
      <c r="A194" s="12">
        <v>185</v>
      </c>
      <c r="B194" s="16"/>
      <c r="C194" s="14"/>
    </row>
    <row r="195" spans="1:3" ht="17.100000000000001" customHeight="1">
      <c r="A195" s="12">
        <v>186</v>
      </c>
      <c r="B195" s="16"/>
      <c r="C195" s="14"/>
    </row>
    <row r="196" spans="1:3" ht="17.100000000000001" customHeight="1">
      <c r="A196" s="12">
        <v>187</v>
      </c>
      <c r="B196" s="16"/>
      <c r="C196" s="14"/>
    </row>
    <row r="197" spans="1:3" ht="17.100000000000001" customHeight="1">
      <c r="A197" s="12">
        <v>188</v>
      </c>
      <c r="B197" s="16"/>
      <c r="C197" s="14"/>
    </row>
    <row r="198" spans="1:3" ht="17.100000000000001" customHeight="1">
      <c r="A198" s="12">
        <v>189</v>
      </c>
      <c r="B198" s="16"/>
      <c r="C198" s="14"/>
    </row>
    <row r="199" spans="1:3" ht="17.100000000000001" customHeight="1">
      <c r="A199" s="12">
        <v>190</v>
      </c>
      <c r="B199" s="16"/>
      <c r="C199" s="14"/>
    </row>
    <row r="200" spans="1:3" ht="17.100000000000001" customHeight="1">
      <c r="A200" s="12">
        <v>191</v>
      </c>
      <c r="B200" s="16"/>
      <c r="C200" s="14"/>
    </row>
    <row r="201" spans="1:3" ht="17.100000000000001" customHeight="1">
      <c r="A201" s="12">
        <v>192</v>
      </c>
      <c r="B201" s="16"/>
      <c r="C201" s="14"/>
    </row>
    <row r="202" spans="1:3" ht="17.100000000000001" customHeight="1">
      <c r="A202" s="12">
        <v>193</v>
      </c>
      <c r="B202" s="16"/>
      <c r="C202" s="14"/>
    </row>
    <row r="203" spans="1:3" ht="17.100000000000001" customHeight="1">
      <c r="A203" s="12">
        <v>194</v>
      </c>
      <c r="B203" s="16"/>
      <c r="C203" s="14"/>
    </row>
    <row r="204" spans="1:3" ht="17.100000000000001" customHeight="1">
      <c r="A204" s="12">
        <v>195</v>
      </c>
      <c r="B204" s="16"/>
      <c r="C204" s="14"/>
    </row>
    <row r="205" spans="1:3" ht="17.100000000000001" customHeight="1">
      <c r="A205" s="12">
        <v>196</v>
      </c>
      <c r="B205" s="16"/>
      <c r="C205" s="14"/>
    </row>
    <row r="206" spans="1:3" ht="17.100000000000001" customHeight="1">
      <c r="A206" s="12">
        <v>197</v>
      </c>
      <c r="B206" s="16"/>
      <c r="C206" s="14"/>
    </row>
    <row r="207" spans="1:3" ht="17.100000000000001" customHeight="1">
      <c r="A207" s="12">
        <v>198</v>
      </c>
      <c r="B207" s="16"/>
      <c r="C207" s="14"/>
    </row>
    <row r="208" spans="1:3" ht="17.100000000000001" customHeight="1">
      <c r="A208" s="12">
        <v>199</v>
      </c>
      <c r="B208" s="16"/>
      <c r="C208" s="14"/>
    </row>
    <row r="209" spans="1:3" ht="17.100000000000001" customHeight="1">
      <c r="A209" s="12">
        <v>200</v>
      </c>
      <c r="B209" s="16"/>
      <c r="C209" s="14"/>
    </row>
    <row r="210" spans="1:3" ht="17.100000000000001" customHeight="1">
      <c r="A210" s="12">
        <v>201</v>
      </c>
      <c r="B210" s="16"/>
      <c r="C210" s="14"/>
    </row>
    <row r="211" spans="1:3" ht="17.100000000000001" customHeight="1">
      <c r="A211" s="12">
        <v>202</v>
      </c>
      <c r="B211" s="16"/>
      <c r="C211" s="14"/>
    </row>
    <row r="212" spans="1:3" ht="17.100000000000001" customHeight="1">
      <c r="A212" s="12">
        <v>203</v>
      </c>
      <c r="B212" s="16"/>
      <c r="C212" s="14"/>
    </row>
    <row r="213" spans="1:3" ht="17.100000000000001" customHeight="1">
      <c r="A213" s="12">
        <v>204</v>
      </c>
      <c r="B213" s="16"/>
      <c r="C213" s="14"/>
    </row>
    <row r="214" spans="1:3" ht="17.100000000000001" customHeight="1">
      <c r="A214" s="12">
        <v>205</v>
      </c>
      <c r="B214" s="16"/>
      <c r="C214" s="14"/>
    </row>
    <row r="215" spans="1:3" ht="17.100000000000001" customHeight="1">
      <c r="A215" s="12">
        <v>206</v>
      </c>
      <c r="B215" s="16"/>
      <c r="C215" s="14"/>
    </row>
    <row r="216" spans="1:3" ht="17.100000000000001" customHeight="1">
      <c r="A216" s="12">
        <v>207</v>
      </c>
      <c r="B216" s="16"/>
      <c r="C216" s="14"/>
    </row>
    <row r="217" spans="1:3" ht="17.100000000000001" customHeight="1">
      <c r="A217" s="12">
        <v>208</v>
      </c>
      <c r="B217" s="16"/>
      <c r="C217" s="14"/>
    </row>
    <row r="218" spans="1:3" ht="17.100000000000001" customHeight="1">
      <c r="A218" s="12">
        <v>209</v>
      </c>
      <c r="B218" s="16"/>
      <c r="C218" s="14"/>
    </row>
    <row r="219" spans="1:3" ht="17.100000000000001" customHeight="1">
      <c r="A219" s="12">
        <v>210</v>
      </c>
      <c r="B219" s="16"/>
      <c r="C219" s="14"/>
    </row>
    <row r="220" spans="1:3" ht="17.100000000000001" customHeight="1">
      <c r="A220" s="12">
        <v>211</v>
      </c>
      <c r="B220" s="16"/>
      <c r="C220" s="14"/>
    </row>
    <row r="221" spans="1:3" ht="17.100000000000001" customHeight="1">
      <c r="A221" s="12">
        <v>212</v>
      </c>
      <c r="B221" s="16"/>
      <c r="C221" s="14"/>
    </row>
    <row r="222" spans="1:3" ht="17.100000000000001" customHeight="1">
      <c r="A222" s="12">
        <v>213</v>
      </c>
      <c r="B222" s="16"/>
      <c r="C222" s="14"/>
    </row>
    <row r="223" spans="1:3" ht="17.100000000000001" customHeight="1">
      <c r="A223" s="12">
        <v>214</v>
      </c>
      <c r="B223" s="16"/>
      <c r="C223" s="14"/>
    </row>
    <row r="224" spans="1:3" ht="17.100000000000001" customHeight="1">
      <c r="A224" s="12">
        <v>215</v>
      </c>
      <c r="B224" s="16"/>
      <c r="C224" s="14"/>
    </row>
    <row r="225" spans="1:3" ht="17.100000000000001" customHeight="1">
      <c r="A225" s="12">
        <v>216</v>
      </c>
      <c r="B225" s="16"/>
      <c r="C225" s="14"/>
    </row>
    <row r="226" spans="1:3" ht="17.100000000000001" customHeight="1">
      <c r="A226" s="12">
        <v>217</v>
      </c>
      <c r="B226" s="16"/>
      <c r="C226" s="14"/>
    </row>
    <row r="227" spans="1:3" ht="17.100000000000001" customHeight="1">
      <c r="A227" s="12">
        <v>218</v>
      </c>
      <c r="B227" s="16"/>
      <c r="C227" s="14"/>
    </row>
    <row r="228" spans="1:3" ht="17.100000000000001" customHeight="1">
      <c r="A228" s="12">
        <v>219</v>
      </c>
      <c r="B228" s="16"/>
      <c r="C228" s="14"/>
    </row>
    <row r="229" spans="1:3" ht="17.100000000000001" customHeight="1">
      <c r="A229" s="12">
        <v>220</v>
      </c>
      <c r="B229" s="16"/>
      <c r="C229" s="14"/>
    </row>
    <row r="230" spans="1:3" ht="17.100000000000001" customHeight="1">
      <c r="A230" s="12">
        <v>221</v>
      </c>
      <c r="B230" s="16"/>
      <c r="C230" s="14"/>
    </row>
    <row r="231" spans="1:3" ht="17.100000000000001" customHeight="1">
      <c r="A231" s="12">
        <v>222</v>
      </c>
      <c r="B231" s="16"/>
      <c r="C231" s="14"/>
    </row>
    <row r="232" spans="1:3" ht="17.100000000000001" customHeight="1">
      <c r="A232" s="12">
        <v>223</v>
      </c>
      <c r="B232" s="16"/>
      <c r="C232" s="14"/>
    </row>
    <row r="233" spans="1:3" ht="17.100000000000001" customHeight="1">
      <c r="A233" s="12">
        <v>224</v>
      </c>
      <c r="B233" s="16"/>
      <c r="C233" s="14"/>
    </row>
    <row r="234" spans="1:3" ht="17.100000000000001" customHeight="1">
      <c r="A234" s="12">
        <v>225</v>
      </c>
      <c r="B234" s="16"/>
      <c r="C234" s="14"/>
    </row>
    <row r="235" spans="1:3" ht="17.100000000000001" customHeight="1">
      <c r="A235" s="12">
        <v>226</v>
      </c>
      <c r="B235" s="16"/>
      <c r="C235" s="14"/>
    </row>
    <row r="236" spans="1:3" ht="17.100000000000001" customHeight="1">
      <c r="A236" s="12">
        <v>227</v>
      </c>
      <c r="B236" s="16"/>
      <c r="C236" s="14"/>
    </row>
    <row r="237" spans="1:3" ht="17.100000000000001" customHeight="1">
      <c r="A237" s="12">
        <v>228</v>
      </c>
      <c r="B237" s="16"/>
      <c r="C237" s="14"/>
    </row>
    <row r="238" spans="1:3" ht="17.100000000000001" customHeight="1">
      <c r="A238" s="12">
        <v>229</v>
      </c>
      <c r="B238" s="16"/>
      <c r="C238" s="14"/>
    </row>
    <row r="239" spans="1:3" ht="17.100000000000001" customHeight="1">
      <c r="A239" s="12">
        <v>230</v>
      </c>
      <c r="B239" s="16"/>
      <c r="C239" s="14"/>
    </row>
    <row r="240" spans="1:3" ht="17.100000000000001" customHeight="1">
      <c r="A240" s="12">
        <v>231</v>
      </c>
      <c r="B240" s="16"/>
      <c r="C240" s="14"/>
    </row>
    <row r="241" spans="1:3" ht="17.100000000000001" customHeight="1">
      <c r="A241" s="12">
        <v>232</v>
      </c>
      <c r="B241" s="16"/>
      <c r="C241" s="14"/>
    </row>
    <row r="242" spans="1:3" ht="17.100000000000001" customHeight="1">
      <c r="A242" s="12">
        <v>233</v>
      </c>
      <c r="B242" s="16"/>
      <c r="C242" s="14"/>
    </row>
    <row r="243" spans="1:3" ht="17.100000000000001" customHeight="1">
      <c r="A243" s="12">
        <v>234</v>
      </c>
      <c r="B243" s="16"/>
      <c r="C243" s="14"/>
    </row>
    <row r="244" spans="1:3" ht="17.100000000000001" customHeight="1">
      <c r="A244" s="12">
        <v>235</v>
      </c>
      <c r="B244" s="16"/>
      <c r="C244" s="14"/>
    </row>
    <row r="245" spans="1:3" ht="17.100000000000001" customHeight="1">
      <c r="A245" s="12">
        <v>236</v>
      </c>
      <c r="B245" s="16"/>
      <c r="C245" s="14"/>
    </row>
    <row r="246" spans="1:3" ht="17.100000000000001" customHeight="1">
      <c r="A246" s="12">
        <v>237</v>
      </c>
      <c r="B246" s="16"/>
      <c r="C246" s="14"/>
    </row>
    <row r="247" spans="1:3" ht="17.100000000000001" customHeight="1">
      <c r="A247" s="12">
        <v>238</v>
      </c>
      <c r="B247" s="16"/>
      <c r="C247" s="14"/>
    </row>
    <row r="248" spans="1:3" ht="17.100000000000001" customHeight="1">
      <c r="A248" s="12">
        <v>239</v>
      </c>
      <c r="B248" s="16"/>
      <c r="C248" s="14"/>
    </row>
    <row r="249" spans="1:3" ht="17.100000000000001" customHeight="1">
      <c r="A249" s="12">
        <v>240</v>
      </c>
      <c r="B249" s="16"/>
      <c r="C249" s="14"/>
    </row>
    <row r="250" spans="1:3" ht="17.100000000000001" customHeight="1">
      <c r="A250" s="12">
        <v>241</v>
      </c>
      <c r="B250" s="16"/>
      <c r="C250" s="14"/>
    </row>
    <row r="251" spans="1:3" ht="17.100000000000001" customHeight="1">
      <c r="A251" s="12">
        <v>242</v>
      </c>
      <c r="B251" s="16"/>
      <c r="C251" s="14"/>
    </row>
    <row r="252" spans="1:3" ht="17.100000000000001" customHeight="1">
      <c r="A252" s="12">
        <v>243</v>
      </c>
      <c r="B252" s="16"/>
      <c r="C252" s="14"/>
    </row>
    <row r="253" spans="1:3" ht="17.100000000000001" customHeight="1">
      <c r="A253" s="12">
        <v>244</v>
      </c>
      <c r="B253" s="16"/>
      <c r="C253" s="14"/>
    </row>
    <row r="254" spans="1:3" ht="17.100000000000001" customHeight="1">
      <c r="A254" s="12">
        <v>245</v>
      </c>
      <c r="B254" s="16"/>
      <c r="C254" s="14"/>
    </row>
    <row r="255" spans="1:3" ht="17.100000000000001" customHeight="1">
      <c r="A255" s="12">
        <v>246</v>
      </c>
      <c r="B255" s="16"/>
      <c r="C255" s="14"/>
    </row>
    <row r="256" spans="1:3" ht="17.100000000000001" customHeight="1">
      <c r="A256" s="12">
        <v>247</v>
      </c>
      <c r="B256" s="16"/>
      <c r="C256" s="14"/>
    </row>
    <row r="257" spans="1:3" ht="17.100000000000001" customHeight="1">
      <c r="A257" s="12">
        <v>248</v>
      </c>
      <c r="B257" s="16"/>
      <c r="C257" s="14"/>
    </row>
    <row r="258" spans="1:3" ht="17.100000000000001" customHeight="1">
      <c r="A258" s="12">
        <v>249</v>
      </c>
      <c r="B258" s="16"/>
      <c r="C258" s="14"/>
    </row>
    <row r="259" spans="1:3" ht="17.100000000000001" customHeight="1">
      <c r="A259" s="12">
        <v>250</v>
      </c>
      <c r="B259" s="16"/>
      <c r="C259" s="14"/>
    </row>
    <row r="260" spans="1:3" ht="17.100000000000001" customHeight="1">
      <c r="A260" s="12">
        <v>251</v>
      </c>
      <c r="B260" s="16"/>
      <c r="C260" s="14"/>
    </row>
    <row r="261" spans="1:3" ht="17.100000000000001" customHeight="1">
      <c r="A261" s="12">
        <v>252</v>
      </c>
      <c r="B261" s="16"/>
      <c r="C261" s="14"/>
    </row>
    <row r="262" spans="1:3" ht="17.100000000000001" customHeight="1">
      <c r="A262" s="12">
        <v>253</v>
      </c>
      <c r="B262" s="16"/>
      <c r="C262" s="14"/>
    </row>
    <row r="263" spans="1:3" ht="17.100000000000001" customHeight="1">
      <c r="A263" s="12">
        <v>254</v>
      </c>
      <c r="B263" s="16"/>
      <c r="C263" s="14"/>
    </row>
    <row r="264" spans="1:3" ht="17.100000000000001" customHeight="1">
      <c r="A264" s="12">
        <v>255</v>
      </c>
      <c r="B264" s="16"/>
      <c r="C264" s="14"/>
    </row>
    <row r="265" spans="1:3" ht="17.100000000000001" customHeight="1">
      <c r="A265" s="12">
        <v>256</v>
      </c>
      <c r="B265" s="16"/>
      <c r="C265" s="14"/>
    </row>
    <row r="266" spans="1:3" ht="17.100000000000001" customHeight="1">
      <c r="A266" s="12">
        <v>257</v>
      </c>
      <c r="B266" s="16"/>
      <c r="C266" s="14"/>
    </row>
    <row r="267" spans="1:3" ht="17.100000000000001" customHeight="1">
      <c r="A267" s="12">
        <v>258</v>
      </c>
      <c r="B267" s="16"/>
      <c r="C267" s="14"/>
    </row>
    <row r="268" spans="1:3" ht="17.100000000000001" customHeight="1">
      <c r="A268" s="12">
        <v>259</v>
      </c>
      <c r="B268" s="16"/>
      <c r="C268" s="14"/>
    </row>
    <row r="269" spans="1:3" ht="17.100000000000001" customHeight="1">
      <c r="A269" s="12">
        <v>260</v>
      </c>
      <c r="B269" s="16"/>
      <c r="C269" s="14"/>
    </row>
    <row r="270" spans="1:3" ht="17.100000000000001" customHeight="1">
      <c r="A270" s="12">
        <v>261</v>
      </c>
      <c r="B270" s="16"/>
      <c r="C270" s="14"/>
    </row>
    <row r="271" spans="1:3" ht="17.100000000000001" customHeight="1">
      <c r="A271" s="12">
        <v>262</v>
      </c>
      <c r="B271" s="16"/>
      <c r="C271" s="14"/>
    </row>
    <row r="272" spans="1:3" ht="17.100000000000001" customHeight="1">
      <c r="A272" s="12">
        <v>263</v>
      </c>
      <c r="B272" s="16"/>
      <c r="C272" s="14"/>
    </row>
    <row r="273" spans="1:3" ht="17.100000000000001" customHeight="1">
      <c r="A273" s="12">
        <v>264</v>
      </c>
      <c r="B273" s="16"/>
      <c r="C273" s="14"/>
    </row>
    <row r="274" spans="1:3" ht="17.100000000000001" customHeight="1">
      <c r="A274" s="12">
        <v>265</v>
      </c>
      <c r="B274" s="16"/>
      <c r="C274" s="14"/>
    </row>
    <row r="275" spans="1:3" ht="17.100000000000001" customHeight="1">
      <c r="A275" s="12">
        <v>266</v>
      </c>
      <c r="B275" s="16"/>
      <c r="C275" s="14"/>
    </row>
    <row r="276" spans="1:3" ht="17.100000000000001" customHeight="1">
      <c r="A276" s="12">
        <v>267</v>
      </c>
      <c r="B276" s="16"/>
      <c r="C276" s="14"/>
    </row>
    <row r="277" spans="1:3" ht="17.100000000000001" customHeight="1">
      <c r="A277" s="12">
        <v>268</v>
      </c>
      <c r="B277" s="16"/>
      <c r="C277" s="14"/>
    </row>
    <row r="278" spans="1:3" ht="17.100000000000001" customHeight="1">
      <c r="A278" s="12">
        <v>269</v>
      </c>
      <c r="B278" s="16"/>
      <c r="C278" s="14"/>
    </row>
    <row r="279" spans="1:3" ht="17.100000000000001" customHeight="1">
      <c r="A279" s="12">
        <v>270</v>
      </c>
      <c r="B279" s="16"/>
      <c r="C279" s="14"/>
    </row>
    <row r="280" spans="1:3" ht="17.100000000000001" customHeight="1">
      <c r="A280" s="12">
        <v>271</v>
      </c>
      <c r="B280" s="16"/>
      <c r="C280" s="14"/>
    </row>
    <row r="281" spans="1:3" ht="17.100000000000001" customHeight="1">
      <c r="A281" s="12">
        <v>272</v>
      </c>
      <c r="B281" s="16"/>
      <c r="C281" s="14"/>
    </row>
    <row r="282" spans="1:3" ht="17.100000000000001" customHeight="1">
      <c r="A282" s="12">
        <v>273</v>
      </c>
      <c r="B282" s="16"/>
      <c r="C282" s="14"/>
    </row>
    <row r="283" spans="1:3" ht="17.100000000000001" customHeight="1">
      <c r="A283" s="12">
        <v>274</v>
      </c>
      <c r="B283" s="16"/>
      <c r="C283" s="14"/>
    </row>
    <row r="284" spans="1:3" ht="17.100000000000001" customHeight="1">
      <c r="A284" s="12">
        <v>275</v>
      </c>
      <c r="B284" s="16"/>
      <c r="C284" s="14"/>
    </row>
    <row r="285" spans="1:3" ht="17.100000000000001" customHeight="1">
      <c r="A285" s="12">
        <v>276</v>
      </c>
      <c r="B285" s="16"/>
      <c r="C285" s="14"/>
    </row>
    <row r="286" spans="1:3" ht="17.100000000000001" customHeight="1">
      <c r="A286" s="12">
        <v>277</v>
      </c>
      <c r="B286" s="16"/>
      <c r="C286" s="14"/>
    </row>
    <row r="287" spans="1:3" ht="17.100000000000001" customHeight="1">
      <c r="A287" s="12">
        <v>278</v>
      </c>
      <c r="B287" s="16"/>
      <c r="C287" s="14"/>
    </row>
    <row r="288" spans="1:3" ht="17.100000000000001" customHeight="1">
      <c r="A288" s="12">
        <v>279</v>
      </c>
      <c r="B288" s="16"/>
      <c r="C288" s="14"/>
    </row>
    <row r="289" spans="1:3" ht="17.100000000000001" customHeight="1">
      <c r="A289" s="12">
        <v>280</v>
      </c>
      <c r="B289" s="16"/>
      <c r="C289" s="14"/>
    </row>
    <row r="290" spans="1:3" ht="17.100000000000001" customHeight="1">
      <c r="A290" s="12">
        <v>281</v>
      </c>
      <c r="B290" s="16"/>
      <c r="C290" s="14"/>
    </row>
    <row r="291" spans="1:3" ht="17.100000000000001" customHeight="1">
      <c r="A291" s="12">
        <v>282</v>
      </c>
      <c r="B291" s="16"/>
      <c r="C291" s="14"/>
    </row>
    <row r="292" spans="1:3" ht="17.100000000000001" customHeight="1">
      <c r="A292" s="12">
        <v>283</v>
      </c>
      <c r="B292" s="16"/>
      <c r="C292" s="14"/>
    </row>
    <row r="293" spans="1:3" ht="17.100000000000001" customHeight="1">
      <c r="A293" s="12">
        <v>284</v>
      </c>
      <c r="B293" s="16"/>
      <c r="C293" s="14"/>
    </row>
    <row r="294" spans="1:3" ht="17.100000000000001" customHeight="1">
      <c r="A294" s="12">
        <v>285</v>
      </c>
      <c r="B294" s="16"/>
      <c r="C294" s="14"/>
    </row>
    <row r="295" spans="1:3" ht="17.100000000000001" customHeight="1">
      <c r="A295" s="12">
        <v>286</v>
      </c>
      <c r="B295" s="16"/>
      <c r="C295" s="14"/>
    </row>
    <row r="296" spans="1:3" ht="17.100000000000001" customHeight="1">
      <c r="A296" s="12">
        <v>287</v>
      </c>
      <c r="B296" s="16"/>
      <c r="C296" s="14"/>
    </row>
    <row r="297" spans="1:3" ht="17.100000000000001" customHeight="1">
      <c r="A297" s="12">
        <v>288</v>
      </c>
      <c r="B297" s="16"/>
      <c r="C297" s="14"/>
    </row>
    <row r="298" spans="1:3" ht="17.100000000000001" customHeight="1">
      <c r="A298" s="12">
        <v>289</v>
      </c>
      <c r="B298" s="16"/>
      <c r="C298" s="14"/>
    </row>
    <row r="299" spans="1:3" ht="17.100000000000001" customHeight="1">
      <c r="A299" s="17">
        <v>290</v>
      </c>
      <c r="B299" s="18"/>
      <c r="C299" s="19"/>
    </row>
  </sheetData>
  <sheetProtection sheet="1" objects="1" scenarios="1" formatCells="0" formatColumns="0" formatRows="0"/>
  <mergeCells count="5">
    <mergeCell ref="A2:C3"/>
    <mergeCell ref="M5:N5"/>
    <mergeCell ref="E32:K33"/>
    <mergeCell ref="E62:K63"/>
    <mergeCell ref="E2:K3"/>
  </mergeCells>
  <phoneticPr fontId="2" type="noConversion"/>
  <conditionalFormatting sqref="E10:K10 E6:K6 E14:K14 E18:K18 E22:K22 E26:F26 E36:K36 E40:K40 E44:K44 E48:K48 E52:K52 E56:F56 E66:K66 E70:K70 E74:K74 E78:K78 E82:K82 E86:F86">
    <cfRule type="expression" dxfId="1" priority="1" stopIfTrue="1">
      <formula>E7&lt;&gt;""</formula>
    </cfRule>
  </conditionalFormatting>
  <conditionalFormatting sqref="E17:K17 E21:K21 E81:K81 E43:K43 E47:K47 E51:K51 E73:K73 E77:K77 E25:K25 E89:F89 E39:K39 E55:K55 E59:F59 E69:K69 E85:K85 E9:K9 E13:K13 E29:F29">
    <cfRule type="expression" dxfId="0" priority="2" stopIfTrue="1">
      <formula>ISERR(E9)</formula>
    </cfRule>
  </conditionalFormatting>
  <dataValidations disablePrompts="1" count="1">
    <dataValidation type="list" allowBlank="1" showInputMessage="1" showErrorMessage="1" sqref="C5">
      <formula1>$M$7:$M$18</formula1>
    </dataValidation>
  </dataValidations>
  <hyperlinks>
    <hyperlink ref="A2:C3" r:id="rId1" display="VISIT WWW.EXCELTEMPLATE.NET  FOR MORE EXCEL TEMPLATES"/>
  </hyperlinks>
  <pageMargins left="0.34" right="0.26" top="0.44" bottom="0.36" header="0.28000000000000003" footer="0.24"/>
  <pageSetup paperSize="9" scale="51" orientation="portrait" horizontalDpi="0" verticalDpi="0" r:id="rId2"/>
  <headerFooter alignWithMargins="0">
    <oddFooter>&amp;C(c) 2008 Exceltemplate.net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Calendar</vt:lpstr>
      <vt:lpstr>Calendar!Print_Area</vt:lpstr>
    </vt:vector>
  </TitlesOfParts>
  <Company>Exceltemplate.net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R. Musadya</dc:creator>
  <cp:lastModifiedBy>Musadya</cp:lastModifiedBy>
  <cp:lastPrinted>2008-11-09T13:06:10Z</cp:lastPrinted>
  <dcterms:created xsi:type="dcterms:W3CDTF">2008-10-29T15:28:11Z</dcterms:created>
  <dcterms:modified xsi:type="dcterms:W3CDTF">2010-12-13T02:23:13Z</dcterms:modified>
</cp:coreProperties>
</file>